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TimDirks/Documents/PostDoc/Manuskripte/KIT Joint Paper/Excel tables/"/>
    </mc:Choice>
  </mc:AlternateContent>
  <xr:revisionPtr revIDLastSave="0" documentId="8_{FDB48D76-A8AF-1A4B-9AFE-B73C7D17C203}" xr6:coauthVersionLast="47" xr6:coauthVersionMax="47" xr10:uidLastSave="{00000000-0000-0000-0000-000000000000}"/>
  <bookViews>
    <workbookView xWindow="23960" yWindow="9660" windowWidth="27240" windowHeight="16360" activeTab="1" xr2:uid="{4218E643-6106-8B47-B4BB-D475221FB6F3}"/>
  </bookViews>
  <sheets>
    <sheet name="raw data" sheetId="1" r:id="rId1"/>
    <sheet name="Auswertung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5" i="2" l="1"/>
  <c r="C15" i="2"/>
  <c r="K7" i="2"/>
  <c r="K6" i="2"/>
  <c r="J6" i="2"/>
  <c r="J7" i="2"/>
  <c r="H5" i="2"/>
  <c r="H6" i="2"/>
  <c r="G6" i="2"/>
  <c r="G5" i="2"/>
  <c r="C9" i="2"/>
  <c r="D9" i="2" s="1"/>
  <c r="E9" i="2" s="1"/>
  <c r="B9" i="2"/>
  <c r="C8" i="2"/>
  <c r="D8" i="2" s="1"/>
  <c r="E8" i="2" s="1"/>
  <c r="B8" i="2"/>
  <c r="C7" i="2"/>
  <c r="D7" i="2" s="1"/>
  <c r="E7" i="2" s="1"/>
  <c r="B7" i="2"/>
  <c r="D2" i="2"/>
  <c r="E2" i="2" s="1"/>
  <c r="C4" i="2"/>
  <c r="D4" i="2" s="1"/>
  <c r="E4" i="2" s="1"/>
  <c r="C3" i="2"/>
  <c r="D3" i="2" s="1"/>
  <c r="E3" i="2" s="1"/>
  <c r="C2" i="2"/>
  <c r="B4" i="2"/>
  <c r="B3" i="2"/>
  <c r="B2" i="2"/>
  <c r="H2" i="2" l="1"/>
  <c r="G2" i="2"/>
  <c r="H3" i="2"/>
  <c r="G3" i="2"/>
</calcChain>
</file>

<file path=xl/sharedStrings.xml><?xml version="1.0" encoding="utf-8"?>
<sst xmlns="http://schemas.openxmlformats.org/spreadsheetml/2006/main" count="201" uniqueCount="49">
  <si>
    <t>Peak#</t>
  </si>
  <si>
    <t>R.Time</t>
  </si>
  <si>
    <t>I.Time</t>
  </si>
  <si>
    <t>F.Time</t>
  </si>
  <si>
    <t>Area</t>
  </si>
  <si>
    <t>Height</t>
  </si>
  <si>
    <t>A/H</t>
  </si>
  <si>
    <t>Conc.</t>
  </si>
  <si>
    <t>Mark</t>
  </si>
  <si>
    <t>ID#</t>
  </si>
  <si>
    <t>Name</t>
  </si>
  <si>
    <t>k'</t>
  </si>
  <si>
    <t>Plate #</t>
  </si>
  <si>
    <t>Plate Ht.</t>
  </si>
  <si>
    <t>Tailing</t>
  </si>
  <si>
    <t>Resolution</t>
  </si>
  <si>
    <t>Sep.Factor</t>
  </si>
  <si>
    <t>Area Ratio</t>
  </si>
  <si>
    <t>Height Ratio</t>
  </si>
  <si>
    <t>Conc. %</t>
  </si>
  <si>
    <t>Norm Conc.</t>
  </si>
  <si>
    <t xml:space="preserve">   </t>
  </si>
  <si>
    <t xml:space="preserve"> V </t>
  </si>
  <si>
    <t xml:space="preserve">SV </t>
  </si>
  <si>
    <t xml:space="preserve">S  </t>
  </si>
  <si>
    <t xml:space="preserve">T  </t>
  </si>
  <si>
    <t>R1 KIT free 50 nM</t>
  </si>
  <si>
    <t>R2 KIT free 50 nM</t>
  </si>
  <si>
    <t>R3 KIT free 50 nM</t>
  </si>
  <si>
    <t>R1 KIT free 100 nM</t>
  </si>
  <si>
    <t>R2 KIT free 100 nM</t>
  </si>
  <si>
    <t>R3 KIT free 100 nM</t>
  </si>
  <si>
    <t>50 nM free</t>
  </si>
  <si>
    <t>R1</t>
  </si>
  <si>
    <t>R2</t>
  </si>
  <si>
    <t>R3</t>
  </si>
  <si>
    <t>1-octanol</t>
  </si>
  <si>
    <t>R-PhOl</t>
  </si>
  <si>
    <t>Normalized</t>
  </si>
  <si>
    <t>100 nM free</t>
  </si>
  <si>
    <t>c R-PhOl</t>
  </si>
  <si>
    <t>Mean</t>
  </si>
  <si>
    <t>STABWN</t>
  </si>
  <si>
    <t>1.5 ml plasma-treated sample + 50 mM ETBE + enzyme</t>
  </si>
  <si>
    <t xml:space="preserve">10 min incubation </t>
  </si>
  <si>
    <t>µmol</t>
  </si>
  <si>
    <t>TON Mean</t>
  </si>
  <si>
    <t>kcat</t>
  </si>
  <si>
    <t>conversipn 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</si>
</sst>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2" borderId="0" xfId="0" applyFill="1"/>
    <xf numFmtId="0" fontId="1" fillId="0" borderId="0" xfId="0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Auswertung!$H$5:$H$6</c:f>
                <c:numCache>
                  <c:formatCode>General</c:formatCode>
                  <c:ptCount val="2"/>
                  <c:pt idx="0">
                    <c:v>0.24485121255733541</c:v>
                  </c:pt>
                  <c:pt idx="1">
                    <c:v>0.22189786043056131</c:v>
                  </c:pt>
                </c:numCache>
              </c:numRef>
            </c:plus>
            <c:minus>
              <c:numRef>
                <c:f>Auswertung!$H$5:$H$6</c:f>
                <c:numCache>
                  <c:formatCode>General</c:formatCode>
                  <c:ptCount val="2"/>
                  <c:pt idx="0">
                    <c:v>0.24485121255733541</c:v>
                  </c:pt>
                  <c:pt idx="1">
                    <c:v>0.22189786043056131</c:v>
                  </c:pt>
                </c:numCache>
              </c:numRef>
            </c:minus>
            <c:spPr>
              <a:noFill/>
              <a:ln w="12700" cap="flat" cmpd="sng" algn="ctr">
                <a:solidFill>
                  <a:schemeClr val="tx1"/>
                </a:solidFill>
                <a:round/>
              </a:ln>
              <a:effectLst/>
            </c:spPr>
          </c:errBars>
          <c:cat>
            <c:strRef>
              <c:f>Auswertung!$F$2:$F$3</c:f>
              <c:strCache>
                <c:ptCount val="2"/>
                <c:pt idx="0">
                  <c:v>50 nM free</c:v>
                </c:pt>
                <c:pt idx="1">
                  <c:v>100 nM free</c:v>
                </c:pt>
              </c:strCache>
            </c:strRef>
          </c:cat>
          <c:val>
            <c:numRef>
              <c:f>Auswertung!$G$5:$G$6</c:f>
              <c:numCache>
                <c:formatCode>General</c:formatCode>
                <c:ptCount val="2"/>
                <c:pt idx="0">
                  <c:v>1.4356941774303071</c:v>
                </c:pt>
                <c:pt idx="1">
                  <c:v>2.8859252440600103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4F-9445-95B5-B9649ED4B1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58180176"/>
        <c:axId val="1358091472"/>
      </c:barChart>
      <c:catAx>
        <c:axId val="1358180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358091472"/>
        <c:crosses val="autoZero"/>
        <c:auto val="1"/>
        <c:lblAlgn val="ctr"/>
        <c:lblOffset val="100"/>
        <c:noMultiLvlLbl val="0"/>
      </c:catAx>
      <c:valAx>
        <c:axId val="1358091472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c</a:t>
                </a:r>
                <a:r>
                  <a:rPr lang="de-DE" baseline="0"/>
                  <a:t> R-PhOl [mM]</a:t>
                </a:r>
                <a:endParaRPr lang="de-DE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1270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358180176"/>
        <c:crosses val="autoZero"/>
        <c:crossBetween val="between"/>
      </c:valAx>
      <c:spPr>
        <a:noFill/>
        <a:ln w="12700">
          <a:solidFill>
            <a:schemeClr val="tx1"/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419100</xdr:colOff>
      <xdr:row>8</xdr:row>
      <xdr:rowOff>82550</xdr:rowOff>
    </xdr:from>
    <xdr:to>
      <xdr:col>13</xdr:col>
      <xdr:colOff>12700</xdr:colOff>
      <xdr:row>30</xdr:row>
      <xdr:rowOff>12700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28E9AC5F-B915-834C-861A-1705A35733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2D81AC-C818-2943-8D16-B58B688632BF}">
  <dimension ref="A1:U58"/>
  <sheetViews>
    <sheetView topLeftCell="A31" workbookViewId="0">
      <selection activeCell="E56" sqref="E56:E58"/>
    </sheetView>
  </sheetViews>
  <sheetFormatPr baseColWidth="10" defaultRowHeight="16" x14ac:dyDescent="0.2"/>
  <sheetData>
    <row r="1" spans="1:21" x14ac:dyDescent="0.2">
      <c r="A1" s="2" t="s">
        <v>26</v>
      </c>
      <c r="B1" s="2"/>
      <c r="C1" s="2"/>
      <c r="D1" s="2"/>
    </row>
    <row r="2" spans="1:21" x14ac:dyDescent="0.2">
      <c r="A2" t="s">
        <v>0</v>
      </c>
      <c r="B2" t="s">
        <v>1</v>
      </c>
      <c r="C2" t="s">
        <v>2</v>
      </c>
      <c r="D2" t="s">
        <v>3</v>
      </c>
      <c r="E2" t="s">
        <v>4</v>
      </c>
      <c r="F2" t="s">
        <v>5</v>
      </c>
      <c r="G2" t="s">
        <v>6</v>
      </c>
      <c r="H2" t="s">
        <v>7</v>
      </c>
      <c r="I2" t="s">
        <v>8</v>
      </c>
      <c r="J2" t="s">
        <v>9</v>
      </c>
      <c r="K2" t="s">
        <v>10</v>
      </c>
      <c r="L2" t="s">
        <v>11</v>
      </c>
      <c r="M2" t="s">
        <v>12</v>
      </c>
      <c r="N2" t="s">
        <v>13</v>
      </c>
      <c r="O2" t="s">
        <v>14</v>
      </c>
      <c r="P2" t="s">
        <v>15</v>
      </c>
      <c r="Q2" t="s">
        <v>16</v>
      </c>
      <c r="R2" t="s">
        <v>17</v>
      </c>
      <c r="S2" t="s">
        <v>18</v>
      </c>
      <c r="T2" t="s">
        <v>19</v>
      </c>
      <c r="U2" t="s">
        <v>20</v>
      </c>
    </row>
    <row r="3" spans="1:21" x14ac:dyDescent="0.2">
      <c r="A3">
        <v>1</v>
      </c>
      <c r="B3">
        <v>0.96</v>
      </c>
      <c r="C3">
        <v>0.93</v>
      </c>
      <c r="D3">
        <v>0.995</v>
      </c>
      <c r="E3">
        <v>1732</v>
      </c>
      <c r="F3">
        <v>701</v>
      </c>
      <c r="G3">
        <v>2.472</v>
      </c>
      <c r="H3">
        <v>0</v>
      </c>
      <c r="I3" t="s">
        <v>21</v>
      </c>
      <c r="L3">
        <v>0</v>
      </c>
      <c r="M3">
        <v>2811</v>
      </c>
      <c r="N3">
        <v>53.369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>
        <v>0</v>
      </c>
    </row>
    <row r="4" spans="1:21" x14ac:dyDescent="0.2">
      <c r="A4">
        <v>2</v>
      </c>
      <c r="B4">
        <v>1.042</v>
      </c>
      <c r="C4">
        <v>0.995</v>
      </c>
      <c r="D4">
        <v>1.595</v>
      </c>
      <c r="E4">
        <v>407988284</v>
      </c>
      <c r="F4">
        <v>118475696</v>
      </c>
      <c r="G4">
        <v>3.444</v>
      </c>
      <c r="H4">
        <v>0</v>
      </c>
      <c r="I4" t="s">
        <v>22</v>
      </c>
      <c r="L4">
        <v>8.5999999999999993E-2</v>
      </c>
      <c r="M4">
        <v>2015</v>
      </c>
      <c r="N4">
        <v>74.430000000000007</v>
      </c>
      <c r="O4">
        <v>1.964</v>
      </c>
      <c r="P4">
        <v>0.997</v>
      </c>
      <c r="Q4">
        <v>0</v>
      </c>
      <c r="R4">
        <v>0</v>
      </c>
      <c r="S4">
        <v>0</v>
      </c>
      <c r="T4">
        <v>0</v>
      </c>
      <c r="U4">
        <v>0</v>
      </c>
    </row>
    <row r="5" spans="1:21" x14ac:dyDescent="0.2">
      <c r="A5">
        <v>3</v>
      </c>
      <c r="B5">
        <v>1.637</v>
      </c>
      <c r="C5">
        <v>1.595</v>
      </c>
      <c r="D5">
        <v>2.83</v>
      </c>
      <c r="E5">
        <v>4825107</v>
      </c>
      <c r="F5">
        <v>1897503</v>
      </c>
      <c r="G5">
        <v>2.5430000000000001</v>
      </c>
      <c r="H5">
        <v>0</v>
      </c>
      <c r="I5" t="s">
        <v>23</v>
      </c>
      <c r="L5">
        <v>0.70499999999999996</v>
      </c>
      <c r="M5">
        <v>9898</v>
      </c>
      <c r="N5">
        <v>15.154</v>
      </c>
      <c r="O5">
        <v>1.56</v>
      </c>
      <c r="P5">
        <v>7.4930000000000003</v>
      </c>
      <c r="Q5">
        <v>8.2149999999999999</v>
      </c>
      <c r="R5">
        <v>0</v>
      </c>
      <c r="S5">
        <v>0</v>
      </c>
      <c r="T5">
        <v>0</v>
      </c>
      <c r="U5">
        <v>0</v>
      </c>
    </row>
    <row r="6" spans="1:21" x14ac:dyDescent="0.2">
      <c r="A6">
        <v>4</v>
      </c>
      <c r="B6">
        <v>4.4279999999999999</v>
      </c>
      <c r="C6">
        <v>4.34</v>
      </c>
      <c r="D6">
        <v>4.5449999999999999</v>
      </c>
      <c r="E6">
        <v>2070</v>
      </c>
      <c r="F6">
        <v>434</v>
      </c>
      <c r="G6">
        <v>4.7649999999999997</v>
      </c>
      <c r="H6">
        <v>0</v>
      </c>
      <c r="I6" t="s">
        <v>22</v>
      </c>
      <c r="L6">
        <v>3.613</v>
      </c>
      <c r="M6">
        <v>22292</v>
      </c>
      <c r="N6">
        <v>6.7290000000000001</v>
      </c>
      <c r="O6">
        <v>0</v>
      </c>
      <c r="P6">
        <v>30.263999999999999</v>
      </c>
      <c r="Q6">
        <v>5.1230000000000002</v>
      </c>
      <c r="R6">
        <v>0</v>
      </c>
      <c r="S6">
        <v>0</v>
      </c>
      <c r="T6">
        <v>0</v>
      </c>
      <c r="U6">
        <v>0</v>
      </c>
    </row>
    <row r="7" spans="1:21" x14ac:dyDescent="0.2">
      <c r="A7">
        <v>5</v>
      </c>
      <c r="B7">
        <v>4.976</v>
      </c>
      <c r="C7">
        <v>4.875</v>
      </c>
      <c r="D7">
        <v>5.69</v>
      </c>
      <c r="E7" s="1">
        <v>453228</v>
      </c>
      <c r="F7">
        <v>85007</v>
      </c>
      <c r="G7">
        <v>5.3319999999999999</v>
      </c>
      <c r="H7">
        <v>0</v>
      </c>
      <c r="I7" t="s">
        <v>21</v>
      </c>
      <c r="L7">
        <v>4.1829999999999998</v>
      </c>
      <c r="M7">
        <v>23317</v>
      </c>
      <c r="N7">
        <v>6.4329999999999998</v>
      </c>
      <c r="O7">
        <v>1.869</v>
      </c>
      <c r="P7">
        <v>4.4020000000000001</v>
      </c>
      <c r="Q7">
        <v>1.1579999999999999</v>
      </c>
      <c r="R7">
        <v>0</v>
      </c>
      <c r="S7">
        <v>0</v>
      </c>
      <c r="T7">
        <v>0</v>
      </c>
      <c r="U7">
        <v>0</v>
      </c>
    </row>
    <row r="8" spans="1:21" x14ac:dyDescent="0.2">
      <c r="A8">
        <v>6</v>
      </c>
      <c r="B8">
        <v>8.6340000000000003</v>
      </c>
      <c r="C8">
        <v>8.49</v>
      </c>
      <c r="D8">
        <v>9.33</v>
      </c>
      <c r="E8" s="1">
        <v>161337</v>
      </c>
      <c r="F8">
        <v>20774</v>
      </c>
      <c r="G8">
        <v>7.766</v>
      </c>
      <c r="H8">
        <v>0</v>
      </c>
      <c r="I8" t="s">
        <v>24</v>
      </c>
      <c r="L8">
        <v>7.9939999999999998</v>
      </c>
      <c r="M8">
        <v>32406</v>
      </c>
      <c r="N8">
        <v>4.6289999999999996</v>
      </c>
      <c r="O8">
        <v>1.819</v>
      </c>
      <c r="P8">
        <v>22.706</v>
      </c>
      <c r="Q8">
        <v>1.911</v>
      </c>
      <c r="R8">
        <v>0</v>
      </c>
      <c r="S8">
        <v>0</v>
      </c>
      <c r="T8">
        <v>0</v>
      </c>
      <c r="U8">
        <v>0</v>
      </c>
    </row>
    <row r="9" spans="1:21" x14ac:dyDescent="0.2">
      <c r="A9">
        <v>7</v>
      </c>
      <c r="B9">
        <v>9.1549999999999994</v>
      </c>
      <c r="C9">
        <v>9.0649999999999995</v>
      </c>
      <c r="D9">
        <v>9.31</v>
      </c>
      <c r="E9" s="1">
        <v>1978</v>
      </c>
      <c r="F9">
        <v>295</v>
      </c>
      <c r="G9">
        <v>6.694</v>
      </c>
      <c r="H9">
        <v>0</v>
      </c>
      <c r="I9" t="s">
        <v>25</v>
      </c>
      <c r="L9">
        <v>8.5359999999999996</v>
      </c>
      <c r="M9">
        <v>46631</v>
      </c>
      <c r="N9">
        <v>3.2170000000000001</v>
      </c>
      <c r="O9">
        <v>1.3779999999999999</v>
      </c>
      <c r="P9">
        <v>2.883</v>
      </c>
      <c r="Q9">
        <v>1.0680000000000001</v>
      </c>
      <c r="R9">
        <v>0</v>
      </c>
      <c r="S9">
        <v>0</v>
      </c>
      <c r="T9">
        <v>0</v>
      </c>
      <c r="U9">
        <v>0</v>
      </c>
    </row>
    <row r="10" spans="1:21" x14ac:dyDescent="0.2">
      <c r="A10" s="2" t="s">
        <v>27</v>
      </c>
      <c r="B10" s="2"/>
      <c r="C10" s="2"/>
      <c r="D10" s="2"/>
    </row>
    <row r="11" spans="1:21" x14ac:dyDescent="0.2">
      <c r="A11" t="s">
        <v>0</v>
      </c>
      <c r="B11" t="s">
        <v>1</v>
      </c>
      <c r="C11" t="s">
        <v>2</v>
      </c>
      <c r="D11" t="s">
        <v>3</v>
      </c>
      <c r="E11" t="s">
        <v>4</v>
      </c>
      <c r="F11" t="s">
        <v>5</v>
      </c>
      <c r="G11" t="s">
        <v>6</v>
      </c>
      <c r="H11" t="s">
        <v>7</v>
      </c>
      <c r="I11" t="s">
        <v>8</v>
      </c>
      <c r="J11" t="s">
        <v>9</v>
      </c>
      <c r="K11" t="s">
        <v>10</v>
      </c>
      <c r="L11" t="s">
        <v>11</v>
      </c>
      <c r="M11" t="s">
        <v>12</v>
      </c>
      <c r="N11" t="s">
        <v>13</v>
      </c>
      <c r="O11" t="s">
        <v>14</v>
      </c>
      <c r="P11" t="s">
        <v>15</v>
      </c>
      <c r="Q11" t="s">
        <v>16</v>
      </c>
      <c r="R11" t="s">
        <v>17</v>
      </c>
      <c r="S11" t="s">
        <v>18</v>
      </c>
      <c r="T11" t="s">
        <v>19</v>
      </c>
      <c r="U11" t="s">
        <v>20</v>
      </c>
    </row>
    <row r="12" spans="1:21" x14ac:dyDescent="0.2">
      <c r="A12">
        <v>1</v>
      </c>
      <c r="B12">
        <v>0.96</v>
      </c>
      <c r="C12">
        <v>0.92500000000000004</v>
      </c>
      <c r="D12">
        <v>0.995</v>
      </c>
      <c r="E12">
        <v>1747</v>
      </c>
      <c r="F12">
        <v>720</v>
      </c>
      <c r="G12">
        <v>2.427</v>
      </c>
      <c r="H12">
        <v>0</v>
      </c>
      <c r="I12" t="s">
        <v>21</v>
      </c>
      <c r="L12">
        <v>0</v>
      </c>
      <c r="M12">
        <v>2902</v>
      </c>
      <c r="N12">
        <v>51.68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</row>
    <row r="13" spans="1:21" x14ac:dyDescent="0.2">
      <c r="A13">
        <v>2</v>
      </c>
      <c r="B13">
        <v>1.042</v>
      </c>
      <c r="C13">
        <v>0.995</v>
      </c>
      <c r="D13">
        <v>1.595</v>
      </c>
      <c r="E13">
        <v>415995598</v>
      </c>
      <c r="F13">
        <v>120227251</v>
      </c>
      <c r="G13">
        <v>3.46</v>
      </c>
      <c r="H13">
        <v>0</v>
      </c>
      <c r="I13" t="s">
        <v>22</v>
      </c>
      <c r="L13">
        <v>8.5000000000000006E-2</v>
      </c>
      <c r="M13">
        <v>2004</v>
      </c>
      <c r="N13">
        <v>74.844999999999999</v>
      </c>
      <c r="O13">
        <v>1.972</v>
      </c>
      <c r="P13">
        <v>0.997</v>
      </c>
      <c r="Q13">
        <v>0</v>
      </c>
      <c r="R13">
        <v>0</v>
      </c>
      <c r="S13">
        <v>0</v>
      </c>
      <c r="T13">
        <v>0</v>
      </c>
      <c r="U13">
        <v>0</v>
      </c>
    </row>
    <row r="14" spans="1:21" x14ac:dyDescent="0.2">
      <c r="A14">
        <v>3</v>
      </c>
      <c r="B14">
        <v>1.639</v>
      </c>
      <c r="C14">
        <v>1.595</v>
      </c>
      <c r="D14">
        <v>2.14</v>
      </c>
      <c r="E14">
        <v>3518863</v>
      </c>
      <c r="F14">
        <v>1407828</v>
      </c>
      <c r="G14">
        <v>2.4990000000000001</v>
      </c>
      <c r="H14">
        <v>0</v>
      </c>
      <c r="I14" t="s">
        <v>23</v>
      </c>
      <c r="L14">
        <v>0.70699999999999996</v>
      </c>
      <c r="M14">
        <v>10160</v>
      </c>
      <c r="N14">
        <v>14.763</v>
      </c>
      <c r="O14">
        <v>1.496</v>
      </c>
      <c r="P14">
        <v>7.5519999999999996</v>
      </c>
      <c r="Q14">
        <v>8.2880000000000003</v>
      </c>
      <c r="R14">
        <v>0</v>
      </c>
      <c r="S14">
        <v>0</v>
      </c>
      <c r="T14">
        <v>0</v>
      </c>
      <c r="U14">
        <v>0</v>
      </c>
    </row>
    <row r="15" spans="1:21" x14ac:dyDescent="0.2">
      <c r="A15">
        <v>4</v>
      </c>
      <c r="B15">
        <v>4.4290000000000003</v>
      </c>
      <c r="C15">
        <v>4.34</v>
      </c>
      <c r="D15">
        <v>4.53</v>
      </c>
      <c r="E15">
        <v>1788</v>
      </c>
      <c r="F15">
        <v>372</v>
      </c>
      <c r="G15">
        <v>4.806</v>
      </c>
      <c r="H15">
        <v>0</v>
      </c>
      <c r="I15" t="s">
        <v>22</v>
      </c>
      <c r="L15">
        <v>3.6139999999999999</v>
      </c>
      <c r="M15">
        <v>20479</v>
      </c>
      <c r="N15">
        <v>7.3250000000000002</v>
      </c>
      <c r="O15">
        <v>0</v>
      </c>
      <c r="P15">
        <v>29.553000000000001</v>
      </c>
      <c r="Q15">
        <v>5.1100000000000003</v>
      </c>
      <c r="R15">
        <v>0</v>
      </c>
      <c r="S15">
        <v>0</v>
      </c>
      <c r="T15">
        <v>0</v>
      </c>
      <c r="U15">
        <v>0</v>
      </c>
    </row>
    <row r="16" spans="1:21" x14ac:dyDescent="0.2">
      <c r="A16">
        <v>5</v>
      </c>
      <c r="B16">
        <v>4.9749999999999996</v>
      </c>
      <c r="C16">
        <v>4.88</v>
      </c>
      <c r="D16">
        <v>5.73</v>
      </c>
      <c r="E16" s="1">
        <v>468721</v>
      </c>
      <c r="F16">
        <v>87559</v>
      </c>
      <c r="G16">
        <v>5.3529999999999998</v>
      </c>
      <c r="H16">
        <v>0</v>
      </c>
      <c r="I16" t="s">
        <v>21</v>
      </c>
      <c r="L16">
        <v>4.1829999999999998</v>
      </c>
      <c r="M16">
        <v>23190</v>
      </c>
      <c r="N16">
        <v>6.468</v>
      </c>
      <c r="O16">
        <v>1.8680000000000001</v>
      </c>
      <c r="P16">
        <v>4.2919999999999998</v>
      </c>
      <c r="Q16">
        <v>1.157</v>
      </c>
      <c r="R16">
        <v>0</v>
      </c>
      <c r="S16">
        <v>0</v>
      </c>
      <c r="T16">
        <v>0</v>
      </c>
      <c r="U16">
        <v>0</v>
      </c>
    </row>
    <row r="17" spans="1:21" x14ac:dyDescent="0.2">
      <c r="A17">
        <v>6</v>
      </c>
      <c r="B17">
        <v>8.6300000000000008</v>
      </c>
      <c r="C17">
        <v>8.49</v>
      </c>
      <c r="D17">
        <v>9.3949999999999996</v>
      </c>
      <c r="E17" s="1">
        <v>174795</v>
      </c>
      <c r="F17">
        <v>22101</v>
      </c>
      <c r="G17">
        <v>7.9089999999999998</v>
      </c>
      <c r="H17">
        <v>0</v>
      </c>
      <c r="I17" t="s">
        <v>24</v>
      </c>
      <c r="L17">
        <v>7.9909999999999997</v>
      </c>
      <c r="M17">
        <v>31335</v>
      </c>
      <c r="N17">
        <v>4.7869999999999999</v>
      </c>
      <c r="O17">
        <v>1.8680000000000001</v>
      </c>
      <c r="P17">
        <v>22.443999999999999</v>
      </c>
      <c r="Q17">
        <v>1.91</v>
      </c>
      <c r="R17">
        <v>0</v>
      </c>
      <c r="S17">
        <v>0</v>
      </c>
      <c r="T17">
        <v>0</v>
      </c>
      <c r="U17">
        <v>0</v>
      </c>
    </row>
    <row r="18" spans="1:21" x14ac:dyDescent="0.2">
      <c r="A18">
        <v>7</v>
      </c>
      <c r="B18">
        <v>9.1530000000000005</v>
      </c>
      <c r="C18">
        <v>9.0549999999999997</v>
      </c>
      <c r="D18">
        <v>9.2949999999999999</v>
      </c>
      <c r="E18" s="1">
        <v>2115</v>
      </c>
      <c r="F18">
        <v>316</v>
      </c>
      <c r="G18">
        <v>6.6849999999999996</v>
      </c>
      <c r="H18">
        <v>0</v>
      </c>
      <c r="I18" t="s">
        <v>25</v>
      </c>
      <c r="L18">
        <v>8.5359999999999996</v>
      </c>
      <c r="M18">
        <v>42466</v>
      </c>
      <c r="N18">
        <v>3.532</v>
      </c>
      <c r="O18">
        <v>1.2190000000000001</v>
      </c>
      <c r="P18">
        <v>2.806</v>
      </c>
      <c r="Q18">
        <v>1.0680000000000001</v>
      </c>
      <c r="R18">
        <v>0</v>
      </c>
      <c r="S18">
        <v>0</v>
      </c>
      <c r="T18">
        <v>0</v>
      </c>
      <c r="U18">
        <v>0</v>
      </c>
    </row>
    <row r="19" spans="1:21" x14ac:dyDescent="0.2">
      <c r="A19" s="2" t="s">
        <v>28</v>
      </c>
      <c r="B19" s="2"/>
      <c r="C19" s="2"/>
      <c r="D19" s="2"/>
    </row>
    <row r="20" spans="1:21" x14ac:dyDescent="0.2">
      <c r="A20" t="s">
        <v>0</v>
      </c>
      <c r="B20" t="s">
        <v>1</v>
      </c>
      <c r="C20" t="s">
        <v>2</v>
      </c>
      <c r="D20" t="s">
        <v>3</v>
      </c>
      <c r="E20" t="s">
        <v>4</v>
      </c>
      <c r="F20" t="s">
        <v>5</v>
      </c>
      <c r="G20" t="s">
        <v>6</v>
      </c>
      <c r="H20" t="s">
        <v>7</v>
      </c>
      <c r="I20" t="s">
        <v>8</v>
      </c>
      <c r="J20" t="s">
        <v>9</v>
      </c>
      <c r="K20" t="s">
        <v>10</v>
      </c>
      <c r="L20" t="s">
        <v>11</v>
      </c>
      <c r="M20" t="s">
        <v>12</v>
      </c>
      <c r="N20" t="s">
        <v>13</v>
      </c>
      <c r="O20" t="s">
        <v>14</v>
      </c>
      <c r="P20" t="s">
        <v>15</v>
      </c>
      <c r="Q20" t="s">
        <v>16</v>
      </c>
      <c r="R20" t="s">
        <v>17</v>
      </c>
      <c r="S20" t="s">
        <v>18</v>
      </c>
      <c r="T20" t="s">
        <v>19</v>
      </c>
      <c r="U20" t="s">
        <v>20</v>
      </c>
    </row>
    <row r="21" spans="1:21" x14ac:dyDescent="0.2">
      <c r="A21">
        <v>1</v>
      </c>
      <c r="B21">
        <v>0.96</v>
      </c>
      <c r="C21">
        <v>0.93500000000000005</v>
      </c>
      <c r="D21">
        <v>0.995</v>
      </c>
      <c r="E21">
        <v>1864</v>
      </c>
      <c r="F21">
        <v>788</v>
      </c>
      <c r="G21">
        <v>2.3660000000000001</v>
      </c>
      <c r="H21">
        <v>0</v>
      </c>
      <c r="I21" t="s">
        <v>21</v>
      </c>
      <c r="L21">
        <v>0</v>
      </c>
      <c r="M21">
        <v>3020</v>
      </c>
      <c r="N21">
        <v>49.674999999999997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</row>
    <row r="22" spans="1:21" x14ac:dyDescent="0.2">
      <c r="A22">
        <v>2</v>
      </c>
      <c r="B22">
        <v>1.042</v>
      </c>
      <c r="C22">
        <v>0.995</v>
      </c>
      <c r="D22">
        <v>1.595</v>
      </c>
      <c r="E22">
        <v>398885144</v>
      </c>
      <c r="F22">
        <v>116068962</v>
      </c>
      <c r="G22">
        <v>3.4369999999999998</v>
      </c>
      <c r="H22">
        <v>0</v>
      </c>
      <c r="I22" t="s">
        <v>22</v>
      </c>
      <c r="L22">
        <v>8.5999999999999993E-2</v>
      </c>
      <c r="M22">
        <v>2024</v>
      </c>
      <c r="N22">
        <v>74.103999999999999</v>
      </c>
      <c r="O22">
        <v>1.9650000000000001</v>
      </c>
      <c r="P22">
        <v>1.016</v>
      </c>
      <c r="Q22">
        <v>0</v>
      </c>
      <c r="R22">
        <v>0</v>
      </c>
      <c r="S22">
        <v>0</v>
      </c>
      <c r="T22">
        <v>0</v>
      </c>
      <c r="U22">
        <v>0</v>
      </c>
    </row>
    <row r="23" spans="1:21" x14ac:dyDescent="0.2">
      <c r="A23">
        <v>3</v>
      </c>
      <c r="B23">
        <v>1.637</v>
      </c>
      <c r="C23">
        <v>1.595</v>
      </c>
      <c r="D23">
        <v>2.33</v>
      </c>
      <c r="E23">
        <v>3778508</v>
      </c>
      <c r="F23">
        <v>1516547</v>
      </c>
      <c r="G23">
        <v>2.492</v>
      </c>
      <c r="H23">
        <v>0</v>
      </c>
      <c r="I23" t="s">
        <v>23</v>
      </c>
      <c r="L23">
        <v>0.70599999999999996</v>
      </c>
      <c r="M23">
        <v>10304</v>
      </c>
      <c r="N23">
        <v>14.557</v>
      </c>
      <c r="O23">
        <v>1.5409999999999999</v>
      </c>
      <c r="P23">
        <v>7.5739999999999998</v>
      </c>
      <c r="Q23">
        <v>8.2129999999999992</v>
      </c>
      <c r="R23">
        <v>0</v>
      </c>
      <c r="S23">
        <v>0</v>
      </c>
      <c r="T23">
        <v>0</v>
      </c>
      <c r="U23">
        <v>0</v>
      </c>
    </row>
    <row r="24" spans="1:21" x14ac:dyDescent="0.2">
      <c r="A24">
        <v>4</v>
      </c>
      <c r="B24">
        <v>4.4260000000000002</v>
      </c>
      <c r="C24">
        <v>4.34</v>
      </c>
      <c r="D24">
        <v>4.55</v>
      </c>
      <c r="E24">
        <v>2375</v>
      </c>
      <c r="F24">
        <v>511</v>
      </c>
      <c r="G24">
        <v>4.6479999999999997</v>
      </c>
      <c r="H24">
        <v>0</v>
      </c>
      <c r="I24" t="s">
        <v>22</v>
      </c>
      <c r="L24">
        <v>3.6120000000000001</v>
      </c>
      <c r="M24">
        <v>21946</v>
      </c>
      <c r="N24">
        <v>6.835</v>
      </c>
      <c r="O24">
        <v>0</v>
      </c>
      <c r="P24">
        <v>30.306000000000001</v>
      </c>
      <c r="Q24">
        <v>5.1150000000000002</v>
      </c>
      <c r="R24">
        <v>0</v>
      </c>
      <c r="S24">
        <v>0</v>
      </c>
      <c r="T24">
        <v>0</v>
      </c>
      <c r="U24">
        <v>0</v>
      </c>
    </row>
    <row r="25" spans="1:21" x14ac:dyDescent="0.2">
      <c r="A25">
        <v>5</v>
      </c>
      <c r="B25">
        <v>4.9729999999999999</v>
      </c>
      <c r="C25">
        <v>4.8650000000000002</v>
      </c>
      <c r="D25">
        <v>5.68</v>
      </c>
      <c r="E25" s="1">
        <v>484602</v>
      </c>
      <c r="F25">
        <v>90741</v>
      </c>
      <c r="G25">
        <v>5.3410000000000002</v>
      </c>
      <c r="H25">
        <v>0</v>
      </c>
      <c r="I25" t="s">
        <v>24</v>
      </c>
      <c r="L25">
        <v>4.1820000000000004</v>
      </c>
      <c r="M25">
        <v>22765</v>
      </c>
      <c r="N25">
        <v>6.5890000000000004</v>
      </c>
      <c r="O25">
        <v>1.893</v>
      </c>
      <c r="P25">
        <v>4.3540000000000001</v>
      </c>
      <c r="Q25">
        <v>1.1579999999999999</v>
      </c>
      <c r="R25">
        <v>0</v>
      </c>
      <c r="S25">
        <v>0</v>
      </c>
      <c r="T25">
        <v>0</v>
      </c>
      <c r="U25">
        <v>0</v>
      </c>
    </row>
    <row r="26" spans="1:21" x14ac:dyDescent="0.2">
      <c r="A26">
        <v>6</v>
      </c>
      <c r="B26">
        <v>8.6170000000000009</v>
      </c>
      <c r="C26">
        <v>8.4849999999999994</v>
      </c>
      <c r="D26">
        <v>9.3849999999999998</v>
      </c>
      <c r="E26" s="1">
        <v>248871</v>
      </c>
      <c r="F26">
        <v>31083</v>
      </c>
      <c r="G26">
        <v>8.0069999999999997</v>
      </c>
      <c r="H26">
        <v>0</v>
      </c>
      <c r="I26" t="s">
        <v>24</v>
      </c>
      <c r="L26">
        <v>7.98</v>
      </c>
      <c r="M26">
        <v>30539</v>
      </c>
      <c r="N26">
        <v>4.9119999999999999</v>
      </c>
      <c r="O26">
        <v>2.052</v>
      </c>
      <c r="P26">
        <v>22.148</v>
      </c>
      <c r="Q26">
        <v>1.9079999999999999</v>
      </c>
      <c r="R26">
        <v>0</v>
      </c>
      <c r="S26">
        <v>0</v>
      </c>
      <c r="T26">
        <v>0</v>
      </c>
      <c r="U26">
        <v>0</v>
      </c>
    </row>
    <row r="27" spans="1:21" x14ac:dyDescent="0.2">
      <c r="A27">
        <v>7</v>
      </c>
      <c r="B27">
        <v>9.1560000000000006</v>
      </c>
      <c r="C27">
        <v>9.0449999999999999</v>
      </c>
      <c r="D27">
        <v>9.36</v>
      </c>
      <c r="E27" s="1">
        <v>3246</v>
      </c>
      <c r="F27">
        <v>452</v>
      </c>
      <c r="G27">
        <v>7.1870000000000003</v>
      </c>
      <c r="H27">
        <v>0</v>
      </c>
      <c r="I27" t="s">
        <v>25</v>
      </c>
      <c r="L27">
        <v>8.5410000000000004</v>
      </c>
      <c r="M27">
        <v>36281</v>
      </c>
      <c r="N27">
        <v>4.1340000000000003</v>
      </c>
      <c r="O27">
        <v>1.421</v>
      </c>
      <c r="P27">
        <v>2.766</v>
      </c>
      <c r="Q27">
        <v>1.07</v>
      </c>
      <c r="R27">
        <v>0</v>
      </c>
      <c r="S27">
        <v>0</v>
      </c>
      <c r="T27">
        <v>0</v>
      </c>
      <c r="U27">
        <v>0</v>
      </c>
    </row>
    <row r="28" spans="1:21" x14ac:dyDescent="0.2">
      <c r="A28" s="2" t="s">
        <v>29</v>
      </c>
      <c r="B28" s="2"/>
      <c r="C28" s="2"/>
      <c r="D28" s="2"/>
    </row>
    <row r="29" spans="1:21" x14ac:dyDescent="0.2">
      <c r="A29" t="s">
        <v>0</v>
      </c>
      <c r="B29" t="s">
        <v>1</v>
      </c>
      <c r="C29" t="s">
        <v>2</v>
      </c>
      <c r="D29" t="s">
        <v>3</v>
      </c>
      <c r="E29" t="s">
        <v>4</v>
      </c>
      <c r="F29" t="s">
        <v>5</v>
      </c>
      <c r="G29" t="s">
        <v>6</v>
      </c>
      <c r="H29" t="s">
        <v>7</v>
      </c>
      <c r="I29" t="s">
        <v>8</v>
      </c>
      <c r="J29" t="s">
        <v>9</v>
      </c>
      <c r="K29" t="s">
        <v>10</v>
      </c>
      <c r="L29" t="s">
        <v>11</v>
      </c>
      <c r="M29" t="s">
        <v>12</v>
      </c>
      <c r="N29" t="s">
        <v>13</v>
      </c>
      <c r="O29" t="s">
        <v>14</v>
      </c>
      <c r="P29" t="s">
        <v>15</v>
      </c>
      <c r="Q29" t="s">
        <v>16</v>
      </c>
      <c r="R29" t="s">
        <v>17</v>
      </c>
      <c r="S29" t="s">
        <v>18</v>
      </c>
      <c r="T29" t="s">
        <v>19</v>
      </c>
      <c r="U29" t="s">
        <v>20</v>
      </c>
    </row>
    <row r="30" spans="1:21" x14ac:dyDescent="0.2">
      <c r="A30">
        <v>1</v>
      </c>
      <c r="B30">
        <v>0.96</v>
      </c>
      <c r="C30">
        <v>0.93500000000000005</v>
      </c>
      <c r="D30">
        <v>0.995</v>
      </c>
      <c r="E30">
        <v>1702</v>
      </c>
      <c r="F30">
        <v>706</v>
      </c>
      <c r="G30">
        <v>2.411</v>
      </c>
      <c r="H30">
        <v>0</v>
      </c>
      <c r="I30" t="s">
        <v>21</v>
      </c>
      <c r="L30">
        <v>0</v>
      </c>
      <c r="M30">
        <v>3106</v>
      </c>
      <c r="N30">
        <v>48.290999999999997</v>
      </c>
      <c r="O30">
        <v>0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</row>
    <row r="31" spans="1:21" x14ac:dyDescent="0.2">
      <c r="A31">
        <v>2</v>
      </c>
      <c r="B31">
        <v>1.042</v>
      </c>
      <c r="C31">
        <v>0.995</v>
      </c>
      <c r="D31">
        <v>1.595</v>
      </c>
      <c r="E31">
        <v>410305165</v>
      </c>
      <c r="F31">
        <v>118914252</v>
      </c>
      <c r="G31">
        <v>3.45</v>
      </c>
      <c r="H31">
        <v>0</v>
      </c>
      <c r="I31" t="s">
        <v>22</v>
      </c>
      <c r="L31">
        <v>8.5999999999999993E-2</v>
      </c>
      <c r="M31">
        <v>2009</v>
      </c>
      <c r="N31">
        <v>74.653000000000006</v>
      </c>
      <c r="O31">
        <v>1.9710000000000001</v>
      </c>
      <c r="P31">
        <v>1.0149999999999999</v>
      </c>
      <c r="Q31">
        <v>0</v>
      </c>
      <c r="R31">
        <v>0</v>
      </c>
      <c r="S31">
        <v>0</v>
      </c>
      <c r="T31">
        <v>0</v>
      </c>
      <c r="U31">
        <v>0</v>
      </c>
    </row>
    <row r="32" spans="1:21" x14ac:dyDescent="0.2">
      <c r="A32">
        <v>3</v>
      </c>
      <c r="B32">
        <v>1.6379999999999999</v>
      </c>
      <c r="C32">
        <v>1.595</v>
      </c>
      <c r="D32">
        <v>2.34</v>
      </c>
      <c r="E32">
        <v>3989073</v>
      </c>
      <c r="F32">
        <v>1587779</v>
      </c>
      <c r="G32">
        <v>2.512</v>
      </c>
      <c r="H32">
        <v>0</v>
      </c>
      <c r="I32" t="s">
        <v>23</v>
      </c>
      <c r="L32">
        <v>0.70599999999999996</v>
      </c>
      <c r="M32">
        <v>10069</v>
      </c>
      <c r="N32">
        <v>14.897</v>
      </c>
      <c r="O32">
        <v>1.518</v>
      </c>
      <c r="P32">
        <v>7.5289999999999999</v>
      </c>
      <c r="Q32">
        <v>8.2509999999999994</v>
      </c>
      <c r="R32">
        <v>0</v>
      </c>
      <c r="S32">
        <v>0</v>
      </c>
      <c r="T32">
        <v>0</v>
      </c>
      <c r="U32">
        <v>0</v>
      </c>
    </row>
    <row r="33" spans="1:21" x14ac:dyDescent="0.2">
      <c r="A33">
        <v>4</v>
      </c>
      <c r="B33">
        <v>4.258</v>
      </c>
      <c r="C33">
        <v>4.1849999999999996</v>
      </c>
      <c r="D33">
        <v>4.34</v>
      </c>
      <c r="E33">
        <v>1068</v>
      </c>
      <c r="F33">
        <v>282</v>
      </c>
      <c r="G33">
        <v>3.79</v>
      </c>
      <c r="H33">
        <v>0</v>
      </c>
      <c r="I33" t="s">
        <v>21</v>
      </c>
      <c r="L33">
        <v>3.4359999999999999</v>
      </c>
      <c r="M33">
        <v>29020</v>
      </c>
      <c r="N33">
        <v>5.1689999999999996</v>
      </c>
      <c r="O33">
        <v>0</v>
      </c>
      <c r="P33">
        <v>31.702999999999999</v>
      </c>
      <c r="Q33">
        <v>4.8630000000000004</v>
      </c>
      <c r="R33">
        <v>0</v>
      </c>
      <c r="S33">
        <v>0</v>
      </c>
      <c r="T33">
        <v>0</v>
      </c>
      <c r="U33">
        <v>0</v>
      </c>
    </row>
    <row r="34" spans="1:21" x14ac:dyDescent="0.2">
      <c r="A34">
        <v>5</v>
      </c>
      <c r="B34">
        <v>4.4290000000000003</v>
      </c>
      <c r="C34">
        <v>4.34</v>
      </c>
      <c r="D34">
        <v>4.6050000000000004</v>
      </c>
      <c r="E34">
        <v>5412</v>
      </c>
      <c r="F34">
        <v>1225</v>
      </c>
      <c r="G34">
        <v>4.42</v>
      </c>
      <c r="H34">
        <v>0</v>
      </c>
      <c r="I34" t="s">
        <v>22</v>
      </c>
      <c r="L34">
        <v>3.6139999999999999</v>
      </c>
      <c r="M34">
        <v>25234</v>
      </c>
      <c r="N34">
        <v>5.944</v>
      </c>
      <c r="O34">
        <v>1.198</v>
      </c>
      <c r="P34">
        <v>1.619</v>
      </c>
      <c r="Q34">
        <v>1.052</v>
      </c>
      <c r="R34">
        <v>0</v>
      </c>
      <c r="S34">
        <v>0</v>
      </c>
      <c r="T34">
        <v>0</v>
      </c>
      <c r="U34">
        <v>0</v>
      </c>
    </row>
    <row r="35" spans="1:21" x14ac:dyDescent="0.2">
      <c r="A35">
        <v>6</v>
      </c>
      <c r="B35">
        <v>4.9749999999999996</v>
      </c>
      <c r="C35">
        <v>4.8650000000000002</v>
      </c>
      <c r="D35">
        <v>5.6550000000000002</v>
      </c>
      <c r="E35" s="1">
        <v>478489</v>
      </c>
      <c r="F35">
        <v>89915</v>
      </c>
      <c r="G35">
        <v>5.3220000000000001</v>
      </c>
      <c r="H35">
        <v>0</v>
      </c>
      <c r="I35" t="s">
        <v>24</v>
      </c>
      <c r="L35">
        <v>4.1820000000000004</v>
      </c>
      <c r="M35">
        <v>23056</v>
      </c>
      <c r="N35">
        <v>6.5060000000000002</v>
      </c>
      <c r="O35">
        <v>1.885</v>
      </c>
      <c r="P35">
        <v>4.4969999999999999</v>
      </c>
      <c r="Q35">
        <v>1.157</v>
      </c>
      <c r="R35">
        <v>0</v>
      </c>
      <c r="S35">
        <v>0</v>
      </c>
      <c r="T35">
        <v>0</v>
      </c>
      <c r="U35">
        <v>0</v>
      </c>
    </row>
    <row r="36" spans="1:21" x14ac:dyDescent="0.2">
      <c r="A36">
        <v>7</v>
      </c>
      <c r="B36">
        <v>8.6029999999999998</v>
      </c>
      <c r="C36">
        <v>8.49</v>
      </c>
      <c r="D36">
        <v>9.4749999999999996</v>
      </c>
      <c r="E36" s="1">
        <v>377123</v>
      </c>
      <c r="F36">
        <v>45196</v>
      </c>
      <c r="G36">
        <v>8.3439999999999994</v>
      </c>
      <c r="H36">
        <v>0</v>
      </c>
      <c r="I36" t="s">
        <v>24</v>
      </c>
      <c r="L36">
        <v>7.9610000000000003</v>
      </c>
      <c r="M36">
        <v>26054</v>
      </c>
      <c r="N36">
        <v>5.7569999999999997</v>
      </c>
      <c r="O36">
        <v>2.399</v>
      </c>
      <c r="P36">
        <v>21.077999999999999</v>
      </c>
      <c r="Q36">
        <v>1.9039999999999999</v>
      </c>
      <c r="R36">
        <v>0</v>
      </c>
      <c r="S36">
        <v>0</v>
      </c>
      <c r="T36">
        <v>0</v>
      </c>
      <c r="U36">
        <v>0</v>
      </c>
    </row>
    <row r="37" spans="1:21" x14ac:dyDescent="0.2">
      <c r="A37">
        <v>8</v>
      </c>
      <c r="B37">
        <v>9.157</v>
      </c>
      <c r="C37">
        <v>9.0500000000000007</v>
      </c>
      <c r="D37">
        <v>9.3550000000000004</v>
      </c>
      <c r="E37" s="1">
        <v>4644</v>
      </c>
      <c r="F37">
        <v>662</v>
      </c>
      <c r="G37">
        <v>7.0149999999999997</v>
      </c>
      <c r="H37">
        <v>0</v>
      </c>
      <c r="I37" t="s">
        <v>25</v>
      </c>
      <c r="L37">
        <v>8.5389999999999997</v>
      </c>
      <c r="M37">
        <v>41083</v>
      </c>
      <c r="N37">
        <v>3.6509999999999998</v>
      </c>
      <c r="O37">
        <v>1.202</v>
      </c>
      <c r="P37">
        <v>2.8159999999999998</v>
      </c>
      <c r="Q37">
        <v>1.073</v>
      </c>
      <c r="R37">
        <v>0</v>
      </c>
      <c r="S37">
        <v>0</v>
      </c>
      <c r="T37">
        <v>0</v>
      </c>
      <c r="U37">
        <v>0</v>
      </c>
    </row>
    <row r="38" spans="1:21" x14ac:dyDescent="0.2">
      <c r="A38" s="2" t="s">
        <v>30</v>
      </c>
      <c r="B38" s="2"/>
      <c r="C38" s="2"/>
      <c r="D38" s="2"/>
    </row>
    <row r="39" spans="1:21" x14ac:dyDescent="0.2">
      <c r="A39" t="s">
        <v>0</v>
      </c>
      <c r="B39" t="s">
        <v>1</v>
      </c>
      <c r="C39" t="s">
        <v>2</v>
      </c>
      <c r="D39" t="s">
        <v>3</v>
      </c>
      <c r="E39" t="s">
        <v>4</v>
      </c>
      <c r="F39" t="s">
        <v>5</v>
      </c>
      <c r="G39" t="s">
        <v>6</v>
      </c>
      <c r="H39" t="s">
        <v>7</v>
      </c>
      <c r="I39" t="s">
        <v>8</v>
      </c>
      <c r="J39" t="s">
        <v>9</v>
      </c>
      <c r="K39" t="s">
        <v>10</v>
      </c>
      <c r="L39" t="s">
        <v>11</v>
      </c>
      <c r="M39" t="s">
        <v>12</v>
      </c>
      <c r="N39" t="s">
        <v>13</v>
      </c>
      <c r="O39" t="s">
        <v>14</v>
      </c>
      <c r="P39" t="s">
        <v>15</v>
      </c>
      <c r="Q39" t="s">
        <v>16</v>
      </c>
      <c r="R39" t="s">
        <v>17</v>
      </c>
      <c r="S39" t="s">
        <v>18</v>
      </c>
      <c r="T39" t="s">
        <v>19</v>
      </c>
      <c r="U39" t="s">
        <v>20</v>
      </c>
    </row>
    <row r="40" spans="1:21" x14ac:dyDescent="0.2">
      <c r="A40">
        <v>1</v>
      </c>
      <c r="B40">
        <v>0.96</v>
      </c>
      <c r="C40">
        <v>0.92</v>
      </c>
      <c r="D40">
        <v>0.995</v>
      </c>
      <c r="E40">
        <v>1887</v>
      </c>
      <c r="F40">
        <v>775</v>
      </c>
      <c r="G40">
        <v>2.4359999999999999</v>
      </c>
      <c r="H40">
        <v>0</v>
      </c>
      <c r="I40" t="s">
        <v>21</v>
      </c>
      <c r="L40">
        <v>0</v>
      </c>
      <c r="M40">
        <v>2778</v>
      </c>
      <c r="N40">
        <v>53.996000000000002</v>
      </c>
      <c r="O40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</row>
    <row r="41" spans="1:21" x14ac:dyDescent="0.2">
      <c r="A41">
        <v>2</v>
      </c>
      <c r="B41">
        <v>1.042</v>
      </c>
      <c r="C41">
        <v>0.995</v>
      </c>
      <c r="D41">
        <v>1.595</v>
      </c>
      <c r="E41">
        <v>410449355</v>
      </c>
      <c r="F41">
        <v>118962481</v>
      </c>
      <c r="G41">
        <v>3.45</v>
      </c>
      <c r="H41">
        <v>0</v>
      </c>
      <c r="I41" t="s">
        <v>22</v>
      </c>
      <c r="L41">
        <v>8.5999999999999993E-2</v>
      </c>
      <c r="M41">
        <v>2010</v>
      </c>
      <c r="N41">
        <v>74.611999999999995</v>
      </c>
      <c r="O41">
        <v>1.9690000000000001</v>
      </c>
      <c r="P41">
        <v>0.99399999999999999</v>
      </c>
      <c r="Q41">
        <v>0</v>
      </c>
      <c r="R41">
        <v>0</v>
      </c>
      <c r="S41">
        <v>0</v>
      </c>
      <c r="T41">
        <v>0</v>
      </c>
      <c r="U41">
        <v>0</v>
      </c>
    </row>
    <row r="42" spans="1:21" x14ac:dyDescent="0.2">
      <c r="A42">
        <v>3</v>
      </c>
      <c r="B42">
        <v>1.6379999999999999</v>
      </c>
      <c r="C42">
        <v>1.595</v>
      </c>
      <c r="D42">
        <v>3.3650000000000002</v>
      </c>
      <c r="E42">
        <v>3976615</v>
      </c>
      <c r="F42">
        <v>1577753</v>
      </c>
      <c r="G42">
        <v>2.52</v>
      </c>
      <c r="H42">
        <v>0</v>
      </c>
      <c r="I42" t="s">
        <v>23</v>
      </c>
      <c r="L42">
        <v>0.70699999999999996</v>
      </c>
      <c r="M42">
        <v>10071</v>
      </c>
      <c r="N42">
        <v>14.894</v>
      </c>
      <c r="O42">
        <v>1.52</v>
      </c>
      <c r="P42">
        <v>7.53</v>
      </c>
      <c r="Q42">
        <v>8.2309999999999999</v>
      </c>
      <c r="R42">
        <v>0</v>
      </c>
      <c r="S42">
        <v>0</v>
      </c>
      <c r="T42">
        <v>0</v>
      </c>
      <c r="U42">
        <v>0</v>
      </c>
    </row>
    <row r="43" spans="1:21" x14ac:dyDescent="0.2">
      <c r="A43">
        <v>4</v>
      </c>
      <c r="B43">
        <v>4.2560000000000002</v>
      </c>
      <c r="C43">
        <v>4.12</v>
      </c>
      <c r="D43">
        <v>4.33</v>
      </c>
      <c r="E43">
        <v>2054</v>
      </c>
      <c r="F43">
        <v>387</v>
      </c>
      <c r="G43">
        <v>5.306</v>
      </c>
      <c r="H43">
        <v>0</v>
      </c>
      <c r="I43" t="s">
        <v>22</v>
      </c>
      <c r="L43">
        <v>3.4350000000000001</v>
      </c>
      <c r="M43">
        <v>21272</v>
      </c>
      <c r="N43">
        <v>7.0510000000000002</v>
      </c>
      <c r="O43">
        <v>0</v>
      </c>
      <c r="P43">
        <v>28.768000000000001</v>
      </c>
      <c r="Q43">
        <v>4.8600000000000003</v>
      </c>
      <c r="R43">
        <v>0</v>
      </c>
      <c r="S43">
        <v>0</v>
      </c>
      <c r="T43">
        <v>0</v>
      </c>
      <c r="U43">
        <v>0</v>
      </c>
    </row>
    <row r="44" spans="1:21" x14ac:dyDescent="0.2">
      <c r="A44">
        <v>5</v>
      </c>
      <c r="B44">
        <v>4.4279999999999999</v>
      </c>
      <c r="C44">
        <v>4.33</v>
      </c>
      <c r="D44">
        <v>4.5750000000000002</v>
      </c>
      <c r="E44">
        <v>5979</v>
      </c>
      <c r="F44">
        <v>1245</v>
      </c>
      <c r="G44">
        <v>4.8010000000000002</v>
      </c>
      <c r="H44">
        <v>0</v>
      </c>
      <c r="I44" t="s">
        <v>22</v>
      </c>
      <c r="L44">
        <v>3.6139999999999999</v>
      </c>
      <c r="M44">
        <v>21858</v>
      </c>
      <c r="N44">
        <v>6.8620000000000001</v>
      </c>
      <c r="O44">
        <v>0</v>
      </c>
      <c r="P44">
        <v>1.456</v>
      </c>
      <c r="Q44">
        <v>1.052</v>
      </c>
      <c r="R44">
        <v>0</v>
      </c>
      <c r="S44">
        <v>0</v>
      </c>
      <c r="T44">
        <v>0</v>
      </c>
      <c r="U44">
        <v>0</v>
      </c>
    </row>
    <row r="45" spans="1:21" x14ac:dyDescent="0.2">
      <c r="A45">
        <v>6</v>
      </c>
      <c r="B45">
        <v>4.9740000000000002</v>
      </c>
      <c r="C45">
        <v>4.8949999999999996</v>
      </c>
      <c r="D45">
        <v>5.6550000000000002</v>
      </c>
      <c r="E45" s="1">
        <v>477974</v>
      </c>
      <c r="F45">
        <v>89905</v>
      </c>
      <c r="G45">
        <v>5.3159999999999998</v>
      </c>
      <c r="H45">
        <v>0</v>
      </c>
      <c r="I45" t="s">
        <v>23</v>
      </c>
      <c r="L45">
        <v>4.1829999999999998</v>
      </c>
      <c r="M45">
        <v>22900</v>
      </c>
      <c r="N45">
        <v>6.55</v>
      </c>
      <c r="O45">
        <v>1.8759999999999999</v>
      </c>
      <c r="P45">
        <v>4.3479999999999999</v>
      </c>
      <c r="Q45">
        <v>1.157</v>
      </c>
      <c r="R45">
        <v>0</v>
      </c>
      <c r="S45">
        <v>0</v>
      </c>
      <c r="T45">
        <v>0</v>
      </c>
      <c r="U45">
        <v>0</v>
      </c>
    </row>
    <row r="46" spans="1:21" x14ac:dyDescent="0.2">
      <c r="A46">
        <v>7</v>
      </c>
      <c r="B46">
        <v>8.6010000000000009</v>
      </c>
      <c r="C46">
        <v>8.4949999999999992</v>
      </c>
      <c r="D46">
        <v>9.52</v>
      </c>
      <c r="E46" s="1">
        <v>375838</v>
      </c>
      <c r="F46">
        <v>45222</v>
      </c>
      <c r="G46">
        <v>8.3109999999999999</v>
      </c>
      <c r="H46">
        <v>0</v>
      </c>
      <c r="I46" t="s">
        <v>24</v>
      </c>
      <c r="L46">
        <v>7.9619999999999997</v>
      </c>
      <c r="M46">
        <v>27971</v>
      </c>
      <c r="N46">
        <v>5.3630000000000004</v>
      </c>
      <c r="O46">
        <v>2.3820000000000001</v>
      </c>
      <c r="P46">
        <v>21.512</v>
      </c>
      <c r="Q46">
        <v>1.903</v>
      </c>
      <c r="R46">
        <v>0</v>
      </c>
      <c r="S46">
        <v>0</v>
      </c>
      <c r="T46">
        <v>0</v>
      </c>
      <c r="U46">
        <v>0</v>
      </c>
    </row>
    <row r="47" spans="1:21" x14ac:dyDescent="0.2">
      <c r="A47">
        <v>8</v>
      </c>
      <c r="B47">
        <v>9.1519999999999992</v>
      </c>
      <c r="C47">
        <v>9.0500000000000007</v>
      </c>
      <c r="D47">
        <v>9.3350000000000009</v>
      </c>
      <c r="E47" s="1">
        <v>4651</v>
      </c>
      <c r="F47">
        <v>669</v>
      </c>
      <c r="G47">
        <v>6.9569999999999999</v>
      </c>
      <c r="H47">
        <v>0</v>
      </c>
      <c r="I47" t="s">
        <v>25</v>
      </c>
      <c r="L47">
        <v>8.5370000000000008</v>
      </c>
      <c r="M47">
        <v>37620</v>
      </c>
      <c r="N47">
        <v>3.9870000000000001</v>
      </c>
      <c r="O47">
        <v>1.2529999999999999</v>
      </c>
      <c r="P47">
        <v>2.7949999999999999</v>
      </c>
      <c r="Q47">
        <v>1.0720000000000001</v>
      </c>
      <c r="R47">
        <v>0</v>
      </c>
      <c r="S47">
        <v>0</v>
      </c>
      <c r="T47">
        <v>0</v>
      </c>
      <c r="U47">
        <v>0</v>
      </c>
    </row>
    <row r="48" spans="1:21" x14ac:dyDescent="0.2">
      <c r="A48" s="2" t="s">
        <v>31</v>
      </c>
      <c r="B48" s="2"/>
      <c r="C48" s="2"/>
      <c r="D48" s="2"/>
    </row>
    <row r="49" spans="1:21" x14ac:dyDescent="0.2">
      <c r="A49" t="s">
        <v>0</v>
      </c>
      <c r="B49" t="s">
        <v>1</v>
      </c>
      <c r="C49" t="s">
        <v>2</v>
      </c>
      <c r="D49" t="s">
        <v>3</v>
      </c>
      <c r="E49" t="s">
        <v>4</v>
      </c>
      <c r="F49" t="s">
        <v>5</v>
      </c>
      <c r="G49" t="s">
        <v>6</v>
      </c>
      <c r="H49" t="s">
        <v>7</v>
      </c>
      <c r="I49" t="s">
        <v>8</v>
      </c>
      <c r="J49" t="s">
        <v>9</v>
      </c>
      <c r="K49" t="s">
        <v>10</v>
      </c>
      <c r="L49" t="s">
        <v>11</v>
      </c>
      <c r="M49" t="s">
        <v>12</v>
      </c>
      <c r="N49" t="s">
        <v>13</v>
      </c>
      <c r="O49" t="s">
        <v>14</v>
      </c>
      <c r="P49" t="s">
        <v>15</v>
      </c>
      <c r="Q49" t="s">
        <v>16</v>
      </c>
      <c r="R49" t="s">
        <v>17</v>
      </c>
      <c r="S49" t="s">
        <v>18</v>
      </c>
      <c r="T49" t="s">
        <v>19</v>
      </c>
      <c r="U49" t="s">
        <v>20</v>
      </c>
    </row>
    <row r="50" spans="1:21" x14ac:dyDescent="0.2">
      <c r="A50">
        <v>1</v>
      </c>
      <c r="B50">
        <v>0.95899999999999996</v>
      </c>
      <c r="C50">
        <v>0.93500000000000005</v>
      </c>
      <c r="D50">
        <v>0.995</v>
      </c>
      <c r="E50">
        <v>1869</v>
      </c>
      <c r="F50">
        <v>814</v>
      </c>
      <c r="G50">
        <v>2.2949999999999999</v>
      </c>
      <c r="H50">
        <v>0</v>
      </c>
      <c r="I50" t="s">
        <v>21</v>
      </c>
      <c r="L50">
        <v>0</v>
      </c>
      <c r="M50">
        <v>3161</v>
      </c>
      <c r="N50">
        <v>47.457000000000001</v>
      </c>
      <c r="O50">
        <v>0</v>
      </c>
      <c r="P50">
        <v>0</v>
      </c>
      <c r="Q50">
        <v>0</v>
      </c>
      <c r="R50">
        <v>0</v>
      </c>
      <c r="S50">
        <v>0</v>
      </c>
      <c r="T50">
        <v>0</v>
      </c>
      <c r="U50">
        <v>0</v>
      </c>
    </row>
    <row r="51" spans="1:21" x14ac:dyDescent="0.2">
      <c r="A51">
        <v>2</v>
      </c>
      <c r="B51">
        <v>1.042</v>
      </c>
      <c r="C51">
        <v>0.995</v>
      </c>
      <c r="D51">
        <v>1.595</v>
      </c>
      <c r="E51">
        <v>386962503</v>
      </c>
      <c r="F51">
        <v>113211394</v>
      </c>
      <c r="G51">
        <v>3.4180000000000001</v>
      </c>
      <c r="H51">
        <v>0</v>
      </c>
      <c r="I51" t="s">
        <v>22</v>
      </c>
      <c r="L51">
        <v>8.5999999999999993E-2</v>
      </c>
      <c r="M51">
        <v>2052</v>
      </c>
      <c r="N51">
        <v>73.094999999999999</v>
      </c>
      <c r="O51">
        <v>1.958</v>
      </c>
      <c r="P51">
        <v>1.03</v>
      </c>
      <c r="Q51">
        <v>0</v>
      </c>
      <c r="R51">
        <v>0</v>
      </c>
      <c r="S51">
        <v>0</v>
      </c>
      <c r="T51">
        <v>0</v>
      </c>
      <c r="U51">
        <v>0</v>
      </c>
    </row>
    <row r="52" spans="1:21" x14ac:dyDescent="0.2">
      <c r="A52">
        <v>3</v>
      </c>
      <c r="B52">
        <v>1.6359999999999999</v>
      </c>
      <c r="C52">
        <v>1.595</v>
      </c>
      <c r="D52">
        <v>2.4350000000000001</v>
      </c>
      <c r="E52">
        <v>3492812</v>
      </c>
      <c r="F52">
        <v>1418895</v>
      </c>
      <c r="G52">
        <v>2.4620000000000002</v>
      </c>
      <c r="H52">
        <v>0</v>
      </c>
      <c r="I52" t="s">
        <v>23</v>
      </c>
      <c r="L52">
        <v>0.70599999999999996</v>
      </c>
      <c r="M52">
        <v>10665</v>
      </c>
      <c r="N52">
        <v>14.064</v>
      </c>
      <c r="O52">
        <v>1.5669999999999999</v>
      </c>
      <c r="P52">
        <v>7.6589999999999998</v>
      </c>
      <c r="Q52">
        <v>8.2110000000000003</v>
      </c>
      <c r="R52">
        <v>0</v>
      </c>
      <c r="S52">
        <v>0</v>
      </c>
      <c r="T52">
        <v>0</v>
      </c>
      <c r="U52">
        <v>0</v>
      </c>
    </row>
    <row r="53" spans="1:21" x14ac:dyDescent="0.2">
      <c r="A53">
        <v>4</v>
      </c>
      <c r="B53">
        <v>1.79</v>
      </c>
      <c r="C53">
        <v>1.7749999999999999</v>
      </c>
      <c r="D53">
        <v>1.835</v>
      </c>
      <c r="E53">
        <v>1264</v>
      </c>
      <c r="F53">
        <v>795</v>
      </c>
      <c r="G53">
        <v>1.59</v>
      </c>
      <c r="H53">
        <v>0</v>
      </c>
      <c r="I53" t="s">
        <v>25</v>
      </c>
      <c r="L53">
        <v>0.86599999999999999</v>
      </c>
      <c r="M53">
        <v>25448</v>
      </c>
      <c r="N53">
        <v>5.8940000000000001</v>
      </c>
      <c r="O53">
        <v>1.617</v>
      </c>
      <c r="P53">
        <v>2.8370000000000002</v>
      </c>
      <c r="Q53">
        <v>1.2270000000000001</v>
      </c>
      <c r="R53">
        <v>0</v>
      </c>
      <c r="S53">
        <v>0</v>
      </c>
      <c r="T53">
        <v>0</v>
      </c>
      <c r="U53">
        <v>0</v>
      </c>
    </row>
    <row r="54" spans="1:21" x14ac:dyDescent="0.2">
      <c r="A54">
        <v>5</v>
      </c>
      <c r="B54">
        <v>4.2560000000000002</v>
      </c>
      <c r="C54">
        <v>4.1349999999999998</v>
      </c>
      <c r="D54">
        <v>4.335</v>
      </c>
      <c r="E54">
        <v>1857</v>
      </c>
      <c r="F54">
        <v>410</v>
      </c>
      <c r="G54">
        <v>4.5309999999999997</v>
      </c>
      <c r="H54">
        <v>0</v>
      </c>
      <c r="I54" t="s">
        <v>21</v>
      </c>
      <c r="L54">
        <v>3.4380000000000002</v>
      </c>
      <c r="M54">
        <v>25541</v>
      </c>
      <c r="N54">
        <v>5.8730000000000002</v>
      </c>
      <c r="O54">
        <v>0</v>
      </c>
      <c r="P54">
        <v>32.578000000000003</v>
      </c>
      <c r="Q54">
        <v>3.968</v>
      </c>
      <c r="R54">
        <v>0</v>
      </c>
      <c r="S54">
        <v>0</v>
      </c>
      <c r="T54">
        <v>0</v>
      </c>
      <c r="U54">
        <v>0</v>
      </c>
    </row>
    <row r="55" spans="1:21" x14ac:dyDescent="0.2">
      <c r="A55">
        <v>6</v>
      </c>
      <c r="B55">
        <v>4.4260000000000002</v>
      </c>
      <c r="C55">
        <v>4.335</v>
      </c>
      <c r="D55">
        <v>4.58</v>
      </c>
      <c r="E55">
        <v>6501</v>
      </c>
      <c r="F55">
        <v>1437</v>
      </c>
      <c r="G55">
        <v>4.5250000000000004</v>
      </c>
      <c r="H55">
        <v>0</v>
      </c>
      <c r="I55" t="s">
        <v>22</v>
      </c>
      <c r="L55">
        <v>3.6150000000000002</v>
      </c>
      <c r="M55">
        <v>23505</v>
      </c>
      <c r="N55">
        <v>6.3819999999999997</v>
      </c>
      <c r="O55">
        <v>1.0820000000000001</v>
      </c>
      <c r="P55">
        <v>1.5249999999999999</v>
      </c>
      <c r="Q55">
        <v>1.0509999999999999</v>
      </c>
      <c r="R55">
        <v>0</v>
      </c>
      <c r="S55">
        <v>0</v>
      </c>
      <c r="T55">
        <v>0</v>
      </c>
      <c r="U55">
        <v>0</v>
      </c>
    </row>
    <row r="56" spans="1:21" x14ac:dyDescent="0.2">
      <c r="A56">
        <v>7</v>
      </c>
      <c r="B56">
        <v>4.9720000000000004</v>
      </c>
      <c r="C56">
        <v>4.87</v>
      </c>
      <c r="D56">
        <v>5.665</v>
      </c>
      <c r="E56" s="1">
        <v>478484</v>
      </c>
      <c r="F56">
        <v>88953</v>
      </c>
      <c r="G56">
        <v>5.3789999999999996</v>
      </c>
      <c r="H56">
        <v>0</v>
      </c>
      <c r="I56" t="s">
        <v>24</v>
      </c>
      <c r="L56">
        <v>4.1840000000000002</v>
      </c>
      <c r="M56">
        <v>22804</v>
      </c>
      <c r="N56">
        <v>6.5780000000000003</v>
      </c>
      <c r="O56">
        <v>1.88</v>
      </c>
      <c r="P56">
        <v>4.42</v>
      </c>
      <c r="Q56">
        <v>1.1579999999999999</v>
      </c>
      <c r="R56">
        <v>0</v>
      </c>
      <c r="S56">
        <v>0</v>
      </c>
      <c r="T56">
        <v>0</v>
      </c>
      <c r="U56">
        <v>0</v>
      </c>
    </row>
    <row r="57" spans="1:21" x14ac:dyDescent="0.2">
      <c r="A57">
        <v>8</v>
      </c>
      <c r="B57">
        <v>8.5879999999999992</v>
      </c>
      <c r="C57">
        <v>8.4749999999999996</v>
      </c>
      <c r="D57">
        <v>9.43</v>
      </c>
      <c r="E57" s="1">
        <v>441646</v>
      </c>
      <c r="F57">
        <v>52231</v>
      </c>
      <c r="G57">
        <v>8.4559999999999995</v>
      </c>
      <c r="H57">
        <v>0</v>
      </c>
      <c r="I57" t="s">
        <v>24</v>
      </c>
      <c r="L57">
        <v>7.9550000000000001</v>
      </c>
      <c r="M57">
        <v>26507</v>
      </c>
      <c r="N57">
        <v>5.6589999999999998</v>
      </c>
      <c r="O57">
        <v>2.601</v>
      </c>
      <c r="P57">
        <v>21.105</v>
      </c>
      <c r="Q57">
        <v>1.901</v>
      </c>
      <c r="R57">
        <v>0</v>
      </c>
      <c r="S57">
        <v>0</v>
      </c>
      <c r="T57">
        <v>0</v>
      </c>
      <c r="U57">
        <v>0</v>
      </c>
    </row>
    <row r="58" spans="1:21" x14ac:dyDescent="0.2">
      <c r="A58">
        <v>9</v>
      </c>
      <c r="B58">
        <v>9.1470000000000002</v>
      </c>
      <c r="C58">
        <v>9.0500000000000007</v>
      </c>
      <c r="D58">
        <v>9.3249999999999993</v>
      </c>
      <c r="E58" s="1">
        <v>5275</v>
      </c>
      <c r="F58">
        <v>739</v>
      </c>
      <c r="G58">
        <v>7.1420000000000003</v>
      </c>
      <c r="H58">
        <v>0</v>
      </c>
      <c r="I58" t="s">
        <v>25</v>
      </c>
      <c r="L58">
        <v>8.5370000000000008</v>
      </c>
      <c r="M58">
        <v>37197</v>
      </c>
      <c r="N58">
        <v>4.0330000000000004</v>
      </c>
      <c r="O58">
        <v>1.304</v>
      </c>
      <c r="P58">
        <v>2.7869999999999999</v>
      </c>
      <c r="Q58">
        <v>1.073</v>
      </c>
      <c r="R58">
        <v>0</v>
      </c>
      <c r="S58">
        <v>0</v>
      </c>
      <c r="T58">
        <v>0</v>
      </c>
      <c r="U58">
        <v>0</v>
      </c>
    </row>
  </sheetData>
  <mergeCells count="6">
    <mergeCell ref="A48:D48"/>
    <mergeCell ref="A1:D1"/>
    <mergeCell ref="A10:D10"/>
    <mergeCell ref="A19:D19"/>
    <mergeCell ref="A28:D28"/>
    <mergeCell ref="A38:D38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ABFF3C-8B77-BB4D-AACB-6E5789B02AD4}">
  <dimension ref="A1:O15"/>
  <sheetViews>
    <sheetView tabSelected="1" workbookViewId="0">
      <selection activeCell="L3" sqref="L3"/>
    </sheetView>
  </sheetViews>
  <sheetFormatPr baseColWidth="10" defaultRowHeight="16" x14ac:dyDescent="0.2"/>
  <cols>
    <col min="9" max="9" width="16.6640625" customWidth="1"/>
  </cols>
  <sheetData>
    <row r="1" spans="1:15" x14ac:dyDescent="0.2">
      <c r="A1" t="s">
        <v>32</v>
      </c>
      <c r="B1" t="s">
        <v>36</v>
      </c>
      <c r="C1" t="s">
        <v>37</v>
      </c>
      <c r="D1" t="s">
        <v>38</v>
      </c>
      <c r="E1" t="s">
        <v>40</v>
      </c>
      <c r="G1" t="s">
        <v>41</v>
      </c>
      <c r="H1" t="s">
        <v>42</v>
      </c>
      <c r="O1" t="s">
        <v>43</v>
      </c>
    </row>
    <row r="2" spans="1:15" x14ac:dyDescent="0.2">
      <c r="A2" t="s">
        <v>33</v>
      </c>
      <c r="B2">
        <f>'raw data'!E7</f>
        <v>453228</v>
      </c>
      <c r="C2">
        <f>'raw data'!E8</f>
        <v>161337</v>
      </c>
      <c r="D2">
        <f>C2/B2</f>
        <v>0.3559731525854537</v>
      </c>
      <c r="E2">
        <f>D2/0.4327</f>
        <v>0.82267888279513224</v>
      </c>
      <c r="F2" t="s">
        <v>32</v>
      </c>
      <c r="G2">
        <f>AVERAGE(E2:E4)</f>
        <v>0.9571294516202048</v>
      </c>
      <c r="H2">
        <f>STDEVP(E2:E4)</f>
        <v>0.16323414170489028</v>
      </c>
      <c r="O2" t="s">
        <v>44</v>
      </c>
    </row>
    <row r="3" spans="1:15" x14ac:dyDescent="0.2">
      <c r="A3" t="s">
        <v>34</v>
      </c>
      <c r="B3">
        <f>'raw data'!E16</f>
        <v>468721</v>
      </c>
      <c r="C3">
        <f>'raw data'!E17</f>
        <v>174795</v>
      </c>
      <c r="D3">
        <f t="shared" ref="D3:D9" si="0">C3/B3</f>
        <v>0.37291907125987528</v>
      </c>
      <c r="E3">
        <f t="shared" ref="E3:E9" si="1">D3/0.4327</f>
        <v>0.86184208749682301</v>
      </c>
      <c r="F3" t="s">
        <v>39</v>
      </c>
      <c r="G3">
        <f>AVERAGE(E7:E9)</f>
        <v>1.9239501627066733</v>
      </c>
      <c r="H3">
        <f>STDEVP(E7:E9)</f>
        <v>0.14793190695370753</v>
      </c>
    </row>
    <row r="4" spans="1:15" x14ac:dyDescent="0.2">
      <c r="A4" t="s">
        <v>35</v>
      </c>
      <c r="B4">
        <f>'raw data'!E25</f>
        <v>484602</v>
      </c>
      <c r="C4">
        <f>'raw data'!E26</f>
        <v>248871</v>
      </c>
      <c r="D4">
        <f t="shared" si="0"/>
        <v>0.51355751730285881</v>
      </c>
      <c r="E4">
        <f t="shared" si="1"/>
        <v>1.1868673845686593</v>
      </c>
    </row>
    <row r="5" spans="1:15" x14ac:dyDescent="0.2">
      <c r="F5" t="s">
        <v>45</v>
      </c>
      <c r="G5">
        <f>((G2)*(1.5/1000))*1000</f>
        <v>1.4356941774303071</v>
      </c>
      <c r="H5">
        <f>((H2)*(1.5/1000))*1000</f>
        <v>0.24485121255733541</v>
      </c>
    </row>
    <row r="6" spans="1:15" x14ac:dyDescent="0.2">
      <c r="A6" t="s">
        <v>39</v>
      </c>
      <c r="G6">
        <f>((G3)*(1.5/1000))*1000</f>
        <v>2.8859252440600103</v>
      </c>
      <c r="H6">
        <f>((H3)*(1.5/1000))*1000</f>
        <v>0.22189786043056131</v>
      </c>
      <c r="I6" t="s">
        <v>48</v>
      </c>
      <c r="J6">
        <f>G6/10</f>
        <v>0.28859252440600103</v>
      </c>
      <c r="K6">
        <f>H6/10</f>
        <v>2.2189786043056131E-2</v>
      </c>
    </row>
    <row r="7" spans="1:15" x14ac:dyDescent="0.2">
      <c r="A7" t="s">
        <v>33</v>
      </c>
      <c r="B7">
        <f>'raw data'!E35</f>
        <v>478489</v>
      </c>
      <c r="C7">
        <f>'raw data'!E36</f>
        <v>377123</v>
      </c>
      <c r="D7">
        <f t="shared" si="0"/>
        <v>0.78815395965215507</v>
      </c>
      <c r="E7">
        <f t="shared" si="1"/>
        <v>1.821478991569575</v>
      </c>
      <c r="I7" t="s">
        <v>47</v>
      </c>
      <c r="J7">
        <f>(J6/(0.15/1000))/60</f>
        <v>32.065836045111226</v>
      </c>
      <c r="K7">
        <f>(K6/(0.15/1000))/60</f>
        <v>2.4655317825617926</v>
      </c>
    </row>
    <row r="8" spans="1:15" x14ac:dyDescent="0.2">
      <c r="A8" t="s">
        <v>34</v>
      </c>
      <c r="B8">
        <f>'raw data'!E45</f>
        <v>477974</v>
      </c>
      <c r="C8">
        <f>'raw data'!E46</f>
        <v>375838</v>
      </c>
      <c r="D8">
        <f t="shared" si="0"/>
        <v>0.78631473678484609</v>
      </c>
      <c r="E8">
        <f t="shared" si="1"/>
        <v>1.8172284187308669</v>
      </c>
    </row>
    <row r="9" spans="1:15" x14ac:dyDescent="0.2">
      <c r="A9" t="s">
        <v>35</v>
      </c>
      <c r="B9">
        <f>'raw data'!E56</f>
        <v>478484</v>
      </c>
      <c r="C9">
        <f>'raw data'!E57</f>
        <v>441646</v>
      </c>
      <c r="D9">
        <f t="shared" si="0"/>
        <v>0.92301100977253159</v>
      </c>
      <c r="E9">
        <f t="shared" si="1"/>
        <v>2.1331430778195783</v>
      </c>
    </row>
    <row r="14" spans="1:15" x14ac:dyDescent="0.2">
      <c r="C14" t="s">
        <v>46</v>
      </c>
      <c r="D14" t="s">
        <v>42</v>
      </c>
    </row>
    <row r="15" spans="1:15" x14ac:dyDescent="0.2">
      <c r="C15">
        <f>G6/(0.15/1000)</f>
        <v>19239.501627066737</v>
      </c>
      <c r="D15">
        <f>H6/(0.15/1000)</f>
        <v>1479.3190695370756</v>
      </c>
    </row>
  </sheetData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raw data</vt:lpstr>
      <vt:lpstr>Auswertung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Dirks, Tim</cp:lastModifiedBy>
  <dcterms:created xsi:type="dcterms:W3CDTF">2023-09-28T07:04:05Z</dcterms:created>
  <dcterms:modified xsi:type="dcterms:W3CDTF">2025-10-23T06:23:36Z</dcterms:modified>
</cp:coreProperties>
</file>