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Suppl. Fig1/"/>
    </mc:Choice>
  </mc:AlternateContent>
  <xr:revisionPtr revIDLastSave="0" documentId="13_ncr:1_{7DFB337D-BE8E-6149-8070-71077FE58F4A}" xr6:coauthVersionLast="47" xr6:coauthVersionMax="47" xr10:uidLastSave="{00000000-0000-0000-0000-000000000000}"/>
  <bookViews>
    <workbookView xWindow="18120" yWindow="4360" windowWidth="26640" windowHeight="15560" activeTab="5" xr2:uid="{39204F48-9D8B-3E4E-B50D-EAAF66656EA1}"/>
  </bookViews>
  <sheets>
    <sheet name="unimmobilized" sheetId="2" r:id="rId1"/>
    <sheet name="EpoxyButyl_Polystyrene" sheetId="3" r:id="rId2"/>
    <sheet name="Octadecyl_Epoxy" sheetId="4" r:id="rId3"/>
    <sheet name="DVB_Amino" sheetId="5" r:id="rId4"/>
    <sheet name="LacZ_binding_eff" sheetId="1" r:id="rId5"/>
    <sheet name="LacZ_EziG" sheetId="6" r:id="rId6"/>
  </sheets>
  <externalReferences>
    <externalReference r:id="rId7"/>
  </externalReferences>
  <definedNames>
    <definedName name="MethodPointer1" localSheetId="5">1720054384</definedName>
    <definedName name="MethodPointer1">-1078327808</definedName>
    <definedName name="MethodPointer2" localSheetId="5">366</definedName>
    <definedName name="MethodPointer2">486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 l="1"/>
  <c r="C2" i="6" s="1"/>
  <c r="B3" i="6"/>
  <c r="C3" i="6"/>
  <c r="D3" i="6"/>
  <c r="E3" i="6"/>
  <c r="B4" i="6"/>
  <c r="C4" i="6"/>
  <c r="D4" i="6" s="1"/>
  <c r="E4" i="6" s="1"/>
  <c r="I4" i="6"/>
  <c r="B5" i="6"/>
  <c r="C5" i="6"/>
  <c r="D5" i="6"/>
  <c r="E5" i="6"/>
  <c r="I5" i="6"/>
  <c r="D9" i="6" s="1"/>
  <c r="E9" i="6" s="1"/>
  <c r="B27" i="5"/>
  <c r="B28" i="5" s="1"/>
  <c r="B29" i="5" s="1"/>
  <c r="D10" i="6" l="1"/>
  <c r="E10" i="6" s="1"/>
  <c r="D11" i="6"/>
  <c r="E11" i="6" s="1"/>
  <c r="B30" i="5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P72" i="5"/>
  <c r="A14" i="4"/>
  <c r="A15" i="4"/>
  <c r="B27" i="3"/>
  <c r="B28" i="3" s="1"/>
  <c r="B27" i="2"/>
  <c r="B28" i="2"/>
  <c r="B29" i="2" s="1"/>
  <c r="U72" i="5" l="1"/>
  <c r="T72" i="5"/>
  <c r="R72" i="5"/>
  <c r="Q72" i="5"/>
  <c r="S72" i="5"/>
  <c r="T73" i="5" s="1"/>
  <c r="A16" i="4"/>
  <c r="B29" i="3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E102" i="3"/>
  <c r="B30" i="2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Q73" i="5" l="1"/>
  <c r="A17" i="4"/>
  <c r="D102" i="3"/>
  <c r="H102" i="3"/>
  <c r="F102" i="3"/>
  <c r="I102" i="3"/>
  <c r="G102" i="3"/>
  <c r="V72" i="2"/>
  <c r="W73" i="2" s="1"/>
  <c r="X72" i="2"/>
  <c r="W72" i="2"/>
  <c r="G5" i="1"/>
  <c r="A18" i="4" l="1"/>
  <c r="H103" i="3"/>
  <c r="E103" i="3"/>
  <c r="B8" i="1"/>
  <c r="B7" i="1"/>
  <c r="B5" i="1"/>
  <c r="B4" i="1"/>
  <c r="B2" i="1"/>
  <c r="C2" i="1" s="1"/>
  <c r="A19" i="4" l="1"/>
  <c r="C8" i="1"/>
  <c r="D8" i="1" s="1"/>
  <c r="E8" i="1" s="1"/>
  <c r="C16" i="1" s="1"/>
  <c r="C5" i="1"/>
  <c r="D5" i="1" s="1"/>
  <c r="E5" i="1" s="1"/>
  <c r="C13" i="1" s="1"/>
  <c r="C7" i="1"/>
  <c r="D7" i="1" s="1"/>
  <c r="E7" i="1" s="1"/>
  <c r="C15" i="1" s="1"/>
  <c r="C4" i="1"/>
  <c r="D4" i="1" s="1"/>
  <c r="E4" i="1" s="1"/>
  <c r="C12" i="1" s="1"/>
  <c r="A20" i="4" l="1"/>
  <c r="A21" i="4" l="1"/>
  <c r="A22" i="4" l="1"/>
  <c r="A23" i="4" l="1"/>
  <c r="E50" i="4" l="1"/>
  <c r="A24" i="4"/>
  <c r="A25" i="4" s="1"/>
  <c r="H50" i="4"/>
  <c r="C50" i="4"/>
  <c r="A26" i="4" l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G50" i="4"/>
  <c r="D50" i="4"/>
  <c r="D51" i="4" s="1"/>
  <c r="B6" i="1" s="1"/>
  <c r="C6" i="1" s="1"/>
  <c r="D6" i="1" s="1"/>
  <c r="E6" i="1" s="1"/>
  <c r="C14" i="1" s="1"/>
  <c r="F50" i="4"/>
  <c r="G51" i="4" l="1"/>
  <c r="B3" i="1" s="1"/>
  <c r="C3" i="1" s="1"/>
  <c r="D3" i="1" s="1"/>
  <c r="E3" i="1" s="1"/>
  <c r="C11" i="1" s="1"/>
</calcChain>
</file>

<file path=xl/sharedStrings.xml><?xml version="1.0" encoding="utf-8"?>
<sst xmlns="http://schemas.openxmlformats.org/spreadsheetml/2006/main" count="1648" uniqueCount="166">
  <si>
    <t>untreated</t>
  </si>
  <si>
    <t>Epoxy</t>
  </si>
  <si>
    <t>Epoxy Butyl</t>
  </si>
  <si>
    <t>Amino</t>
  </si>
  <si>
    <t>DVB</t>
  </si>
  <si>
    <t>Binding efficiency [%]</t>
  </si>
  <si>
    <t>Octadecyl</t>
  </si>
  <si>
    <t>mg beads</t>
  </si>
  <si>
    <t>Volume [ml]</t>
  </si>
  <si>
    <t>Conc. [nM]</t>
  </si>
  <si>
    <t>Amount Protein [nmol]</t>
  </si>
  <si>
    <t>Protein/100 mg beads [nmol]</t>
  </si>
  <si>
    <t>actual loading of beads [nmol / 100 mg beads]</t>
  </si>
  <si>
    <t>Polystyrene</t>
  </si>
  <si>
    <t>activity supernatant [%]</t>
  </si>
  <si>
    <t>Lagtime [420]</t>
  </si>
  <si>
    <t>?????</t>
  </si>
  <si>
    <t>t at Max V [420]</t>
  </si>
  <si>
    <t>R-Squared [420]</t>
  </si>
  <si>
    <t>Max V [420]</t>
  </si>
  <si>
    <t>H</t>
  </si>
  <si>
    <t>G</t>
  </si>
  <si>
    <t>F</t>
  </si>
  <si>
    <t>E</t>
  </si>
  <si>
    <t>D</t>
  </si>
  <si>
    <t>C</t>
  </si>
  <si>
    <t>B</t>
  </si>
  <si>
    <t>A</t>
  </si>
  <si>
    <t>Results</t>
  </si>
  <si>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</si>
  <si>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</si>
  <si>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</si>
  <si>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</si>
  <si>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</si>
  <si>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</si>
  <si>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</si>
  <si>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</si>
  <si>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</si>
  <si>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</si>
  <si>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</si>
  <si>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</si>
  <si>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</si>
  <si>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</si>
  <si>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</si>
  <si>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</si>
  <si>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</si>
  <si>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</si>
  <si>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</si>
  <si>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</si>
  <si>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</si>
  <si>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</si>
  <si>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</si>
  <si>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</si>
  <si>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</si>
  <si>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</si>
  <si>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</si>
  <si>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</si>
  <si>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</si>
  <si>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</si>
  <si>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</si>
  <si>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</si>
  <si>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</si>
  <si>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</si>
  <si>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</si>
  <si>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</si>
  <si>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</si>
  <si>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</si>
  <si>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</si>
  <si>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</si>
  <si>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</si>
  <si>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</si>
  <si>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</si>
  <si>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</si>
  <si>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</si>
  <si>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</si>
  <si>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</si>
  <si>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</si>
  <si>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</si>
  <si>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</si>
  <si>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</si>
  <si>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</si>
  <si>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</si>
  <si>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</si>
  <si>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</si>
  <si>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</si>
  <si>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</si>
  <si>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</si>
  <si>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</si>
  <si>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</si>
  <si>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</si>
  <si>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</si>
  <si>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</si>
  <si>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</si>
  <si>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</si>
  <si>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</si>
  <si>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</si>
  <si>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</si>
  <si>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</si>
  <si>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</si>
  <si>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</si>
  <si>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</si>
  <si>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</si>
  <si>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</si>
  <si>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</si>
  <si>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</si>
  <si>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</si>
  <si>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</si>
  <si>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</si>
  <si>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</si>
  <si>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</si>
  <si>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</si>
  <si>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</si>
  <si>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</si>
  <si>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</si>
  <si>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</si>
  <si>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</si>
  <si>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</si>
  <si>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</si>
  <si>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</si>
  <si>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</si>
  <si>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</si>
  <si>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</si>
  <si>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</si>
  <si>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</si>
  <si>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</si>
  <si>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T° 420</t>
  </si>
  <si>
    <t>Time</t>
  </si>
  <si>
    <t>End Kinetic</t>
  </si>
  <si>
    <t>Read Speed: Normal,  Delay: 100 msec,  Measurements/Data Point: 8</t>
  </si>
  <si>
    <t>Wavelengths:  420</t>
  </si>
  <si>
    <t>B7..B9</t>
  </si>
  <si>
    <t>Absorbance Endpoint</t>
  </si>
  <si>
    <t xml:space="preserve">    Read</t>
  </si>
  <si>
    <t>Runtime 0:03:00 (HH:MM:SS), Interval 0:00:04, 46 Reads</t>
  </si>
  <si>
    <t>Start Kinetic</t>
  </si>
  <si>
    <t>Eject plate on completion</t>
  </si>
  <si>
    <t>96 WELL PLATE</t>
  </si>
  <si>
    <t>Plate Type</t>
  </si>
  <si>
    <t>Procedure Details</t>
  </si>
  <si>
    <t>Reader</t>
  </si>
  <si>
    <t>Reading Type</t>
  </si>
  <si>
    <t>191204C</t>
  </si>
  <si>
    <t>Reader Serial Number:</t>
  </si>
  <si>
    <t>Epoch</t>
  </si>
  <si>
    <t>Reader Type:</t>
  </si>
  <si>
    <t>Date</t>
  </si>
  <si>
    <t>Plate 1</t>
  </si>
  <si>
    <t>Plate Number</t>
  </si>
  <si>
    <t>Protocol File Path:</t>
  </si>
  <si>
    <t>Experiment File Path:</t>
  </si>
  <si>
    <t>3.08.01</t>
  </si>
  <si>
    <t>Software Version</t>
  </si>
  <si>
    <t>Bitmap [420]</t>
  </si>
  <si>
    <t>Poly</t>
  </si>
  <si>
    <t>A1..A6</t>
  </si>
  <si>
    <t>Runtime 0:05:00 (HH:MM:SS), Interval 0:00:04, 76 Reads</t>
  </si>
  <si>
    <t>96 WELL PLATE (Use plate lid)</t>
  </si>
  <si>
    <t>B1..B6</t>
  </si>
  <si>
    <t>actual loading [nmol / mg beads]</t>
  </si>
  <si>
    <t>Amount/mg beads [nmol]</t>
  </si>
  <si>
    <t>Amount [nmol]</t>
  </si>
  <si>
    <t>Concentration [µM]</t>
  </si>
  <si>
    <t>unimm</t>
  </si>
  <si>
    <t>STABWN</t>
  </si>
  <si>
    <t>binding eff</t>
  </si>
  <si>
    <t>% act supernatant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</si>
</sst>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b/>
      <u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21" fontId="3" fillId="0" borderId="1" xfId="1" applyNumberFormat="1" applyFont="1" applyBorder="1" applyAlignment="1">
      <alignment horizontal="center" vertical="center" wrapText="1"/>
    </xf>
    <xf numFmtId="21" fontId="3" fillId="0" borderId="2" xfId="1" applyNumberFormat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21" fontId="1" fillId="0" borderId="0" xfId="1" applyNumberFormat="1"/>
    <xf numFmtId="14" fontId="1" fillId="0" borderId="0" xfId="1" applyNumberFormat="1"/>
    <xf numFmtId="0" fontId="1" fillId="0" borderId="4" xfId="1" applyBorder="1" applyAlignment="1">
      <alignment vertical="center" wrapText="1"/>
    </xf>
    <xf numFmtId="21" fontId="3" fillId="0" borderId="4" xfId="1" applyNumberFormat="1" applyFont="1" applyBorder="1" applyAlignment="1">
      <alignment horizontal="center" vertical="center" wrapText="1"/>
    </xf>
    <xf numFmtId="0" fontId="6" fillId="0" borderId="0" xfId="2"/>
    <xf numFmtId="0" fontId="3" fillId="0" borderId="4" xfId="2" applyFont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 indent="1"/>
    </xf>
    <xf numFmtId="0" fontId="6" fillId="0" borderId="4" xfId="2" applyBorder="1" applyAlignment="1">
      <alignment horizontal="left" vertical="center" wrapText="1" indent="1"/>
    </xf>
    <xf numFmtId="0" fontId="6" fillId="2" borderId="4" xfId="2" applyFill="1" applyBorder="1" applyAlignment="1">
      <alignment horizontal="left" vertical="center" wrapText="1" inden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Standard" xfId="0" builtinId="0"/>
    <cellStyle name="Standard 2" xfId="1" xr:uid="{2368B3BD-8CDB-4044-92B5-78E09BF4E454}"/>
    <cellStyle name="Standard 3" xfId="2" xr:uid="{220D47A6-DD30-AE4F-8163-78923E1BA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LacZ_binding_eff!$A$3:$A$8</c:f>
              <c:strCache>
                <c:ptCount val="6"/>
                <c:pt idx="0">
                  <c:v>Epoxy</c:v>
                </c:pt>
                <c:pt idx="1">
                  <c:v>Epoxy Butyl</c:v>
                </c:pt>
                <c:pt idx="2">
                  <c:v>Polystyrene</c:v>
                </c:pt>
                <c:pt idx="3">
                  <c:v>Octadecyl</c:v>
                </c:pt>
                <c:pt idx="4">
                  <c:v>Amino</c:v>
                </c:pt>
                <c:pt idx="5">
                  <c:v>DVB</c:v>
                </c:pt>
              </c:strCache>
            </c:strRef>
          </c:cat>
          <c:val>
            <c:numRef>
              <c:f>LacZ_binding_eff!$D$3:$D$8</c:f>
              <c:numCache>
                <c:formatCode>General</c:formatCode>
                <c:ptCount val="6"/>
                <c:pt idx="0">
                  <c:v>43.415228278751869</c:v>
                </c:pt>
                <c:pt idx="1">
                  <c:v>85.768196856906542</c:v>
                </c:pt>
                <c:pt idx="2">
                  <c:v>87.070926385442519</c:v>
                </c:pt>
                <c:pt idx="3">
                  <c:v>56.549323298702951</c:v>
                </c:pt>
                <c:pt idx="4">
                  <c:v>88.146195202646808</c:v>
                </c:pt>
                <c:pt idx="5">
                  <c:v>76.680107526881727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D-BC43-A7B1-205D51B48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186927"/>
        <c:axId val="723121727"/>
      </c:barChart>
      <c:catAx>
        <c:axId val="723186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3121727"/>
        <c:crosses val="autoZero"/>
        <c:auto val="1"/>
        <c:lblAlgn val="ctr"/>
        <c:lblOffset val="100"/>
        <c:noMultiLvlLbl val="0"/>
      </c:catAx>
      <c:valAx>
        <c:axId val="7231217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binding efficiency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3186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139</xdr:row>
      <xdr:rowOff>9525</xdr:rowOff>
    </xdr:from>
    <xdr:to>
      <xdr:col>2</xdr:col>
      <xdr:colOff>0</xdr:colOff>
      <xdr:row>140</xdr:row>
      <xdr:rowOff>0</xdr:rowOff>
    </xdr:to>
    <xdr:pic>
      <xdr:nvPicPr>
        <xdr:cNvPr id="2" name="Picture 96" descr="image">
          <a:extLst>
            <a:ext uri="{FF2B5EF4-FFF2-40B4-BE49-F238E27FC236}">
              <a16:creationId xmlns:a16="http://schemas.microsoft.com/office/drawing/2014/main" id="{43CCD131-9E56-DE47-B519-3AB592AFB66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2958425"/>
          <a:ext cx="688975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139</xdr:row>
      <xdr:rowOff>9525</xdr:rowOff>
    </xdr:from>
    <xdr:to>
      <xdr:col>3</xdr:col>
      <xdr:colOff>238125</xdr:colOff>
      <xdr:row>140</xdr:row>
      <xdr:rowOff>0</xdr:rowOff>
    </xdr:to>
    <xdr:pic>
      <xdr:nvPicPr>
        <xdr:cNvPr id="3" name="Picture 95" descr="image">
          <a:extLst>
            <a:ext uri="{FF2B5EF4-FFF2-40B4-BE49-F238E27FC236}">
              <a16:creationId xmlns:a16="http://schemas.microsoft.com/office/drawing/2014/main" id="{8EB15511-3B9F-DE4C-AA2E-F39DECCD2E5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139</xdr:row>
      <xdr:rowOff>9525</xdr:rowOff>
    </xdr:from>
    <xdr:to>
      <xdr:col>4</xdr:col>
      <xdr:colOff>238125</xdr:colOff>
      <xdr:row>140</xdr:row>
      <xdr:rowOff>0</xdr:rowOff>
    </xdr:to>
    <xdr:pic>
      <xdr:nvPicPr>
        <xdr:cNvPr id="4" name="Picture 94" descr="image">
          <a:extLst>
            <a:ext uri="{FF2B5EF4-FFF2-40B4-BE49-F238E27FC236}">
              <a16:creationId xmlns:a16="http://schemas.microsoft.com/office/drawing/2014/main" id="{357D80B8-7257-FC4A-BC02-D0F92BBC42D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139</xdr:row>
      <xdr:rowOff>9525</xdr:rowOff>
    </xdr:from>
    <xdr:to>
      <xdr:col>5</xdr:col>
      <xdr:colOff>238125</xdr:colOff>
      <xdr:row>140</xdr:row>
      <xdr:rowOff>0</xdr:rowOff>
    </xdr:to>
    <xdr:pic>
      <xdr:nvPicPr>
        <xdr:cNvPr id="5" name="Picture 93" descr="image">
          <a:extLst>
            <a:ext uri="{FF2B5EF4-FFF2-40B4-BE49-F238E27FC236}">
              <a16:creationId xmlns:a16="http://schemas.microsoft.com/office/drawing/2014/main" id="{D436BC37-4B00-F845-BFED-58CB3F745A5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5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139</xdr:row>
      <xdr:rowOff>9525</xdr:rowOff>
    </xdr:from>
    <xdr:to>
      <xdr:col>6</xdr:col>
      <xdr:colOff>238125</xdr:colOff>
      <xdr:row>140</xdr:row>
      <xdr:rowOff>0</xdr:rowOff>
    </xdr:to>
    <xdr:pic>
      <xdr:nvPicPr>
        <xdr:cNvPr id="6" name="Picture 92" descr="image">
          <a:extLst>
            <a:ext uri="{FF2B5EF4-FFF2-40B4-BE49-F238E27FC236}">
              <a16:creationId xmlns:a16="http://schemas.microsoft.com/office/drawing/2014/main" id="{41D7918C-527F-2E47-BD30-B55E777EF3A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0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139</xdr:row>
      <xdr:rowOff>9525</xdr:rowOff>
    </xdr:from>
    <xdr:to>
      <xdr:col>7</xdr:col>
      <xdr:colOff>238125</xdr:colOff>
      <xdr:row>140</xdr:row>
      <xdr:rowOff>0</xdr:rowOff>
    </xdr:to>
    <xdr:pic>
      <xdr:nvPicPr>
        <xdr:cNvPr id="7" name="Picture 91" descr="image">
          <a:extLst>
            <a:ext uri="{FF2B5EF4-FFF2-40B4-BE49-F238E27FC236}">
              <a16:creationId xmlns:a16="http://schemas.microsoft.com/office/drawing/2014/main" id="{6721BE31-1093-5947-A4C2-1D6D3A2238F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139</xdr:row>
      <xdr:rowOff>9525</xdr:rowOff>
    </xdr:from>
    <xdr:to>
      <xdr:col>8</xdr:col>
      <xdr:colOff>238125</xdr:colOff>
      <xdr:row>140</xdr:row>
      <xdr:rowOff>0</xdr:rowOff>
    </xdr:to>
    <xdr:pic>
      <xdr:nvPicPr>
        <xdr:cNvPr id="8" name="Picture 90" descr="image">
          <a:extLst>
            <a:ext uri="{FF2B5EF4-FFF2-40B4-BE49-F238E27FC236}">
              <a16:creationId xmlns:a16="http://schemas.microsoft.com/office/drawing/2014/main" id="{BD3F0480-2F8B-A14B-89BA-BE2908C1EF0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139</xdr:row>
      <xdr:rowOff>9525</xdr:rowOff>
    </xdr:from>
    <xdr:to>
      <xdr:col>9</xdr:col>
      <xdr:colOff>238125</xdr:colOff>
      <xdr:row>140</xdr:row>
      <xdr:rowOff>0</xdr:rowOff>
    </xdr:to>
    <xdr:pic>
      <xdr:nvPicPr>
        <xdr:cNvPr id="9" name="Picture 89" descr="image">
          <a:extLst>
            <a:ext uri="{FF2B5EF4-FFF2-40B4-BE49-F238E27FC236}">
              <a16:creationId xmlns:a16="http://schemas.microsoft.com/office/drawing/2014/main" id="{C97877DD-732B-8A44-8570-6B711E9202B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139</xdr:row>
      <xdr:rowOff>9525</xdr:rowOff>
    </xdr:from>
    <xdr:to>
      <xdr:col>10</xdr:col>
      <xdr:colOff>238125</xdr:colOff>
      <xdr:row>140</xdr:row>
      <xdr:rowOff>0</xdr:rowOff>
    </xdr:to>
    <xdr:pic>
      <xdr:nvPicPr>
        <xdr:cNvPr id="10" name="Picture 88" descr="image">
          <a:extLst>
            <a:ext uri="{FF2B5EF4-FFF2-40B4-BE49-F238E27FC236}">
              <a16:creationId xmlns:a16="http://schemas.microsoft.com/office/drawing/2014/main" id="{BE44E3CD-C0F8-BB40-9B09-4170FDF803D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139</xdr:row>
      <xdr:rowOff>9525</xdr:rowOff>
    </xdr:from>
    <xdr:to>
      <xdr:col>11</xdr:col>
      <xdr:colOff>238125</xdr:colOff>
      <xdr:row>140</xdr:row>
      <xdr:rowOff>0</xdr:rowOff>
    </xdr:to>
    <xdr:pic>
      <xdr:nvPicPr>
        <xdr:cNvPr id="11" name="Picture 87" descr="image">
          <a:extLst>
            <a:ext uri="{FF2B5EF4-FFF2-40B4-BE49-F238E27FC236}">
              <a16:creationId xmlns:a16="http://schemas.microsoft.com/office/drawing/2014/main" id="{224F91F9-E94E-0349-8C7A-4005CC7AD67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5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139</xdr:row>
      <xdr:rowOff>9525</xdr:rowOff>
    </xdr:from>
    <xdr:to>
      <xdr:col>12</xdr:col>
      <xdr:colOff>238125</xdr:colOff>
      <xdr:row>140</xdr:row>
      <xdr:rowOff>0</xdr:rowOff>
    </xdr:to>
    <xdr:pic>
      <xdr:nvPicPr>
        <xdr:cNvPr id="12" name="Picture 86" descr="image">
          <a:extLst>
            <a:ext uri="{FF2B5EF4-FFF2-40B4-BE49-F238E27FC236}">
              <a16:creationId xmlns:a16="http://schemas.microsoft.com/office/drawing/2014/main" id="{A35813A1-8B43-BC4E-9D0E-D7CD0682F67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139</xdr:row>
      <xdr:rowOff>9525</xdr:rowOff>
    </xdr:from>
    <xdr:to>
      <xdr:col>13</xdr:col>
      <xdr:colOff>238125</xdr:colOff>
      <xdr:row>140</xdr:row>
      <xdr:rowOff>0</xdr:rowOff>
    </xdr:to>
    <xdr:pic>
      <xdr:nvPicPr>
        <xdr:cNvPr id="13" name="Picture 85" descr="image">
          <a:extLst>
            <a:ext uri="{FF2B5EF4-FFF2-40B4-BE49-F238E27FC236}">
              <a16:creationId xmlns:a16="http://schemas.microsoft.com/office/drawing/2014/main" id="{3E8038A1-BD9B-A64D-86BE-C703C6FB5C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29584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140</xdr:row>
      <xdr:rowOff>9525</xdr:rowOff>
    </xdr:from>
    <xdr:to>
      <xdr:col>2</xdr:col>
      <xdr:colOff>0</xdr:colOff>
      <xdr:row>141</xdr:row>
      <xdr:rowOff>0</xdr:rowOff>
    </xdr:to>
    <xdr:pic>
      <xdr:nvPicPr>
        <xdr:cNvPr id="14" name="Picture 84" descr="image">
          <a:extLst>
            <a:ext uri="{FF2B5EF4-FFF2-40B4-BE49-F238E27FC236}">
              <a16:creationId xmlns:a16="http://schemas.microsoft.com/office/drawing/2014/main" id="{208C7416-7695-114C-9B44-68526A722E3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3123525"/>
          <a:ext cx="688975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140</xdr:row>
      <xdr:rowOff>9525</xdr:rowOff>
    </xdr:from>
    <xdr:to>
      <xdr:col>3</xdr:col>
      <xdr:colOff>238125</xdr:colOff>
      <xdr:row>141</xdr:row>
      <xdr:rowOff>0</xdr:rowOff>
    </xdr:to>
    <xdr:pic>
      <xdr:nvPicPr>
        <xdr:cNvPr id="15" name="Picture 83" descr="image">
          <a:extLst>
            <a:ext uri="{FF2B5EF4-FFF2-40B4-BE49-F238E27FC236}">
              <a16:creationId xmlns:a16="http://schemas.microsoft.com/office/drawing/2014/main" id="{296BA013-8FD2-A24E-9FDD-C1068771037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140</xdr:row>
      <xdr:rowOff>9525</xdr:rowOff>
    </xdr:from>
    <xdr:to>
      <xdr:col>4</xdr:col>
      <xdr:colOff>238125</xdr:colOff>
      <xdr:row>141</xdr:row>
      <xdr:rowOff>0</xdr:rowOff>
    </xdr:to>
    <xdr:pic>
      <xdr:nvPicPr>
        <xdr:cNvPr id="16" name="Picture 82" descr="image">
          <a:extLst>
            <a:ext uri="{FF2B5EF4-FFF2-40B4-BE49-F238E27FC236}">
              <a16:creationId xmlns:a16="http://schemas.microsoft.com/office/drawing/2014/main" id="{02D95223-05BB-9648-997D-394230A8A61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140</xdr:row>
      <xdr:rowOff>9525</xdr:rowOff>
    </xdr:from>
    <xdr:to>
      <xdr:col>5</xdr:col>
      <xdr:colOff>238125</xdr:colOff>
      <xdr:row>141</xdr:row>
      <xdr:rowOff>0</xdr:rowOff>
    </xdr:to>
    <xdr:pic>
      <xdr:nvPicPr>
        <xdr:cNvPr id="17" name="Picture 81" descr="image">
          <a:extLst>
            <a:ext uri="{FF2B5EF4-FFF2-40B4-BE49-F238E27FC236}">
              <a16:creationId xmlns:a16="http://schemas.microsoft.com/office/drawing/2014/main" id="{CB851207-C790-534D-BEDF-B7C19118274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5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140</xdr:row>
      <xdr:rowOff>9525</xdr:rowOff>
    </xdr:from>
    <xdr:to>
      <xdr:col>6</xdr:col>
      <xdr:colOff>238125</xdr:colOff>
      <xdr:row>141</xdr:row>
      <xdr:rowOff>0</xdr:rowOff>
    </xdr:to>
    <xdr:pic>
      <xdr:nvPicPr>
        <xdr:cNvPr id="18" name="Picture 80" descr="image">
          <a:extLst>
            <a:ext uri="{FF2B5EF4-FFF2-40B4-BE49-F238E27FC236}">
              <a16:creationId xmlns:a16="http://schemas.microsoft.com/office/drawing/2014/main" id="{1C5AF176-3379-3648-9713-B2BFC19293D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0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140</xdr:row>
      <xdr:rowOff>9525</xdr:rowOff>
    </xdr:from>
    <xdr:to>
      <xdr:col>7</xdr:col>
      <xdr:colOff>238125</xdr:colOff>
      <xdr:row>141</xdr:row>
      <xdr:rowOff>0</xdr:rowOff>
    </xdr:to>
    <xdr:pic>
      <xdr:nvPicPr>
        <xdr:cNvPr id="19" name="Picture 79" descr="image">
          <a:extLst>
            <a:ext uri="{FF2B5EF4-FFF2-40B4-BE49-F238E27FC236}">
              <a16:creationId xmlns:a16="http://schemas.microsoft.com/office/drawing/2014/main" id="{C63C3EB7-96F7-0947-9EF6-A4A9A598F64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140</xdr:row>
      <xdr:rowOff>9525</xdr:rowOff>
    </xdr:from>
    <xdr:to>
      <xdr:col>8</xdr:col>
      <xdr:colOff>238125</xdr:colOff>
      <xdr:row>141</xdr:row>
      <xdr:rowOff>0</xdr:rowOff>
    </xdr:to>
    <xdr:pic>
      <xdr:nvPicPr>
        <xdr:cNvPr id="20" name="Picture 78" descr="image">
          <a:extLst>
            <a:ext uri="{FF2B5EF4-FFF2-40B4-BE49-F238E27FC236}">
              <a16:creationId xmlns:a16="http://schemas.microsoft.com/office/drawing/2014/main" id="{7AB45EB1-ED43-D848-9181-8A709FA667E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140</xdr:row>
      <xdr:rowOff>9525</xdr:rowOff>
    </xdr:from>
    <xdr:to>
      <xdr:col>9</xdr:col>
      <xdr:colOff>238125</xdr:colOff>
      <xdr:row>141</xdr:row>
      <xdr:rowOff>0</xdr:rowOff>
    </xdr:to>
    <xdr:pic>
      <xdr:nvPicPr>
        <xdr:cNvPr id="21" name="Picture 77" descr="image">
          <a:extLst>
            <a:ext uri="{FF2B5EF4-FFF2-40B4-BE49-F238E27FC236}">
              <a16:creationId xmlns:a16="http://schemas.microsoft.com/office/drawing/2014/main" id="{339CE38F-7C4D-0946-AA34-AF3AEE46269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140</xdr:row>
      <xdr:rowOff>9525</xdr:rowOff>
    </xdr:from>
    <xdr:to>
      <xdr:col>10</xdr:col>
      <xdr:colOff>238125</xdr:colOff>
      <xdr:row>141</xdr:row>
      <xdr:rowOff>0</xdr:rowOff>
    </xdr:to>
    <xdr:pic>
      <xdr:nvPicPr>
        <xdr:cNvPr id="22" name="Picture 76" descr="image">
          <a:extLst>
            <a:ext uri="{FF2B5EF4-FFF2-40B4-BE49-F238E27FC236}">
              <a16:creationId xmlns:a16="http://schemas.microsoft.com/office/drawing/2014/main" id="{DE9D4D07-7185-D343-BC86-CCEEF0DE13A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140</xdr:row>
      <xdr:rowOff>9525</xdr:rowOff>
    </xdr:from>
    <xdr:to>
      <xdr:col>11</xdr:col>
      <xdr:colOff>238125</xdr:colOff>
      <xdr:row>141</xdr:row>
      <xdr:rowOff>0</xdr:rowOff>
    </xdr:to>
    <xdr:pic>
      <xdr:nvPicPr>
        <xdr:cNvPr id="23" name="Picture 75" descr="image">
          <a:extLst>
            <a:ext uri="{FF2B5EF4-FFF2-40B4-BE49-F238E27FC236}">
              <a16:creationId xmlns:a16="http://schemas.microsoft.com/office/drawing/2014/main" id="{07AB4276-5E06-6244-9F71-E612DC12334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5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140</xdr:row>
      <xdr:rowOff>9525</xdr:rowOff>
    </xdr:from>
    <xdr:to>
      <xdr:col>12</xdr:col>
      <xdr:colOff>238125</xdr:colOff>
      <xdr:row>141</xdr:row>
      <xdr:rowOff>0</xdr:rowOff>
    </xdr:to>
    <xdr:pic>
      <xdr:nvPicPr>
        <xdr:cNvPr id="24" name="Picture 74" descr="image">
          <a:extLst>
            <a:ext uri="{FF2B5EF4-FFF2-40B4-BE49-F238E27FC236}">
              <a16:creationId xmlns:a16="http://schemas.microsoft.com/office/drawing/2014/main" id="{772DC1C6-D4AD-D447-9F91-3D452320FE2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140</xdr:row>
      <xdr:rowOff>9525</xdr:rowOff>
    </xdr:from>
    <xdr:to>
      <xdr:col>13</xdr:col>
      <xdr:colOff>238125</xdr:colOff>
      <xdr:row>141</xdr:row>
      <xdr:rowOff>0</xdr:rowOff>
    </xdr:to>
    <xdr:pic>
      <xdr:nvPicPr>
        <xdr:cNvPr id="25" name="Picture 73" descr="image">
          <a:extLst>
            <a:ext uri="{FF2B5EF4-FFF2-40B4-BE49-F238E27FC236}">
              <a16:creationId xmlns:a16="http://schemas.microsoft.com/office/drawing/2014/main" id="{DA5F8C45-9F65-B748-BB5E-349D592208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31235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141</xdr:row>
      <xdr:rowOff>9525</xdr:rowOff>
    </xdr:from>
    <xdr:to>
      <xdr:col>2</xdr:col>
      <xdr:colOff>0</xdr:colOff>
      <xdr:row>142</xdr:row>
      <xdr:rowOff>0</xdr:rowOff>
    </xdr:to>
    <xdr:pic>
      <xdr:nvPicPr>
        <xdr:cNvPr id="26" name="Picture 72" descr="image">
          <a:extLst>
            <a:ext uri="{FF2B5EF4-FFF2-40B4-BE49-F238E27FC236}">
              <a16:creationId xmlns:a16="http://schemas.microsoft.com/office/drawing/2014/main" id="{F31FE099-B3BE-DD47-AACB-A393B096BA2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3288625"/>
          <a:ext cx="688975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141</xdr:row>
      <xdr:rowOff>9525</xdr:rowOff>
    </xdr:from>
    <xdr:to>
      <xdr:col>3</xdr:col>
      <xdr:colOff>238125</xdr:colOff>
      <xdr:row>142</xdr:row>
      <xdr:rowOff>0</xdr:rowOff>
    </xdr:to>
    <xdr:pic>
      <xdr:nvPicPr>
        <xdr:cNvPr id="27" name="Picture 71" descr="image">
          <a:extLst>
            <a:ext uri="{FF2B5EF4-FFF2-40B4-BE49-F238E27FC236}">
              <a16:creationId xmlns:a16="http://schemas.microsoft.com/office/drawing/2014/main" id="{0A239BC5-2F4B-D540-8D81-F613D2015E6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141</xdr:row>
      <xdr:rowOff>9525</xdr:rowOff>
    </xdr:from>
    <xdr:to>
      <xdr:col>4</xdr:col>
      <xdr:colOff>238125</xdr:colOff>
      <xdr:row>142</xdr:row>
      <xdr:rowOff>0</xdr:rowOff>
    </xdr:to>
    <xdr:pic>
      <xdr:nvPicPr>
        <xdr:cNvPr id="28" name="Picture 70" descr="image">
          <a:extLst>
            <a:ext uri="{FF2B5EF4-FFF2-40B4-BE49-F238E27FC236}">
              <a16:creationId xmlns:a16="http://schemas.microsoft.com/office/drawing/2014/main" id="{C619DDB8-92DC-1E4C-921F-B95BBE100C5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141</xdr:row>
      <xdr:rowOff>9525</xdr:rowOff>
    </xdr:from>
    <xdr:to>
      <xdr:col>5</xdr:col>
      <xdr:colOff>238125</xdr:colOff>
      <xdr:row>142</xdr:row>
      <xdr:rowOff>0</xdr:rowOff>
    </xdr:to>
    <xdr:pic>
      <xdr:nvPicPr>
        <xdr:cNvPr id="29" name="Picture 69" descr="image">
          <a:extLst>
            <a:ext uri="{FF2B5EF4-FFF2-40B4-BE49-F238E27FC236}">
              <a16:creationId xmlns:a16="http://schemas.microsoft.com/office/drawing/2014/main" id="{AD22B055-EC8C-B240-8715-A5AA7297331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5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141</xdr:row>
      <xdr:rowOff>9525</xdr:rowOff>
    </xdr:from>
    <xdr:to>
      <xdr:col>6</xdr:col>
      <xdr:colOff>238125</xdr:colOff>
      <xdr:row>142</xdr:row>
      <xdr:rowOff>0</xdr:rowOff>
    </xdr:to>
    <xdr:pic>
      <xdr:nvPicPr>
        <xdr:cNvPr id="30" name="Picture 68" descr="image">
          <a:extLst>
            <a:ext uri="{FF2B5EF4-FFF2-40B4-BE49-F238E27FC236}">
              <a16:creationId xmlns:a16="http://schemas.microsoft.com/office/drawing/2014/main" id="{7AAA766B-3B6A-3A44-85B7-D9DA25B14F5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0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141</xdr:row>
      <xdr:rowOff>9525</xdr:rowOff>
    </xdr:from>
    <xdr:to>
      <xdr:col>7</xdr:col>
      <xdr:colOff>238125</xdr:colOff>
      <xdr:row>142</xdr:row>
      <xdr:rowOff>0</xdr:rowOff>
    </xdr:to>
    <xdr:pic>
      <xdr:nvPicPr>
        <xdr:cNvPr id="31" name="Picture 67" descr="image">
          <a:extLst>
            <a:ext uri="{FF2B5EF4-FFF2-40B4-BE49-F238E27FC236}">
              <a16:creationId xmlns:a16="http://schemas.microsoft.com/office/drawing/2014/main" id="{F68E3326-A87F-EE45-ACC8-6D83C0DD041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141</xdr:row>
      <xdr:rowOff>9525</xdr:rowOff>
    </xdr:from>
    <xdr:to>
      <xdr:col>8</xdr:col>
      <xdr:colOff>238125</xdr:colOff>
      <xdr:row>142</xdr:row>
      <xdr:rowOff>0</xdr:rowOff>
    </xdr:to>
    <xdr:pic>
      <xdr:nvPicPr>
        <xdr:cNvPr id="32" name="Picture 66" descr="image">
          <a:extLst>
            <a:ext uri="{FF2B5EF4-FFF2-40B4-BE49-F238E27FC236}">
              <a16:creationId xmlns:a16="http://schemas.microsoft.com/office/drawing/2014/main" id="{859F9436-A011-6849-B954-BD199A3F1AE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141</xdr:row>
      <xdr:rowOff>9525</xdr:rowOff>
    </xdr:from>
    <xdr:to>
      <xdr:col>9</xdr:col>
      <xdr:colOff>238125</xdr:colOff>
      <xdr:row>142</xdr:row>
      <xdr:rowOff>0</xdr:rowOff>
    </xdr:to>
    <xdr:pic>
      <xdr:nvPicPr>
        <xdr:cNvPr id="33" name="Picture 65" descr="image">
          <a:extLst>
            <a:ext uri="{FF2B5EF4-FFF2-40B4-BE49-F238E27FC236}">
              <a16:creationId xmlns:a16="http://schemas.microsoft.com/office/drawing/2014/main" id="{DE5149AC-8792-E243-BF12-D65EDF36CEE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141</xdr:row>
      <xdr:rowOff>9525</xdr:rowOff>
    </xdr:from>
    <xdr:to>
      <xdr:col>10</xdr:col>
      <xdr:colOff>238125</xdr:colOff>
      <xdr:row>142</xdr:row>
      <xdr:rowOff>0</xdr:rowOff>
    </xdr:to>
    <xdr:pic>
      <xdr:nvPicPr>
        <xdr:cNvPr id="34" name="Picture 64" descr="image">
          <a:extLst>
            <a:ext uri="{FF2B5EF4-FFF2-40B4-BE49-F238E27FC236}">
              <a16:creationId xmlns:a16="http://schemas.microsoft.com/office/drawing/2014/main" id="{6CC8D2C4-AE49-6E4B-9CC9-E18AF2DB650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141</xdr:row>
      <xdr:rowOff>9525</xdr:rowOff>
    </xdr:from>
    <xdr:to>
      <xdr:col>11</xdr:col>
      <xdr:colOff>238125</xdr:colOff>
      <xdr:row>142</xdr:row>
      <xdr:rowOff>0</xdr:rowOff>
    </xdr:to>
    <xdr:pic>
      <xdr:nvPicPr>
        <xdr:cNvPr id="35" name="Picture 63" descr="image">
          <a:extLst>
            <a:ext uri="{FF2B5EF4-FFF2-40B4-BE49-F238E27FC236}">
              <a16:creationId xmlns:a16="http://schemas.microsoft.com/office/drawing/2014/main" id="{A76224DC-03C0-AC43-9B3B-9CC7A291661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5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141</xdr:row>
      <xdr:rowOff>9525</xdr:rowOff>
    </xdr:from>
    <xdr:to>
      <xdr:col>12</xdr:col>
      <xdr:colOff>238125</xdr:colOff>
      <xdr:row>142</xdr:row>
      <xdr:rowOff>0</xdr:rowOff>
    </xdr:to>
    <xdr:pic>
      <xdr:nvPicPr>
        <xdr:cNvPr id="36" name="Picture 62" descr="image">
          <a:extLst>
            <a:ext uri="{FF2B5EF4-FFF2-40B4-BE49-F238E27FC236}">
              <a16:creationId xmlns:a16="http://schemas.microsoft.com/office/drawing/2014/main" id="{994CE427-6BAE-A04C-BF0D-5B1A053E1E2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141</xdr:row>
      <xdr:rowOff>9525</xdr:rowOff>
    </xdr:from>
    <xdr:to>
      <xdr:col>13</xdr:col>
      <xdr:colOff>238125</xdr:colOff>
      <xdr:row>142</xdr:row>
      <xdr:rowOff>0</xdr:rowOff>
    </xdr:to>
    <xdr:pic>
      <xdr:nvPicPr>
        <xdr:cNvPr id="37" name="Picture 61" descr="image">
          <a:extLst>
            <a:ext uri="{FF2B5EF4-FFF2-40B4-BE49-F238E27FC236}">
              <a16:creationId xmlns:a16="http://schemas.microsoft.com/office/drawing/2014/main" id="{405C4053-6B1C-CC4D-9E65-6EA608C0947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32886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142</xdr:row>
      <xdr:rowOff>9525</xdr:rowOff>
    </xdr:from>
    <xdr:to>
      <xdr:col>2</xdr:col>
      <xdr:colOff>0</xdr:colOff>
      <xdr:row>143</xdr:row>
      <xdr:rowOff>0</xdr:rowOff>
    </xdr:to>
    <xdr:pic>
      <xdr:nvPicPr>
        <xdr:cNvPr id="38" name="Picture 60" descr="image">
          <a:extLst>
            <a:ext uri="{FF2B5EF4-FFF2-40B4-BE49-F238E27FC236}">
              <a16:creationId xmlns:a16="http://schemas.microsoft.com/office/drawing/2014/main" id="{3D7D7F9E-1218-E345-B5F8-CC075E8ED72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3453725"/>
          <a:ext cx="688975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142</xdr:row>
      <xdr:rowOff>9525</xdr:rowOff>
    </xdr:from>
    <xdr:to>
      <xdr:col>3</xdr:col>
      <xdr:colOff>238125</xdr:colOff>
      <xdr:row>143</xdr:row>
      <xdr:rowOff>0</xdr:rowOff>
    </xdr:to>
    <xdr:pic>
      <xdr:nvPicPr>
        <xdr:cNvPr id="39" name="Picture 59" descr="image">
          <a:extLst>
            <a:ext uri="{FF2B5EF4-FFF2-40B4-BE49-F238E27FC236}">
              <a16:creationId xmlns:a16="http://schemas.microsoft.com/office/drawing/2014/main" id="{29F9D875-34AC-154C-A00D-E76E74DFFF9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142</xdr:row>
      <xdr:rowOff>9525</xdr:rowOff>
    </xdr:from>
    <xdr:to>
      <xdr:col>4</xdr:col>
      <xdr:colOff>238125</xdr:colOff>
      <xdr:row>143</xdr:row>
      <xdr:rowOff>0</xdr:rowOff>
    </xdr:to>
    <xdr:pic>
      <xdr:nvPicPr>
        <xdr:cNvPr id="40" name="Picture 58" descr="image">
          <a:extLst>
            <a:ext uri="{FF2B5EF4-FFF2-40B4-BE49-F238E27FC236}">
              <a16:creationId xmlns:a16="http://schemas.microsoft.com/office/drawing/2014/main" id="{7B70FEBD-3B7F-A946-9BEE-19A9A5CE411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142</xdr:row>
      <xdr:rowOff>9525</xdr:rowOff>
    </xdr:from>
    <xdr:to>
      <xdr:col>5</xdr:col>
      <xdr:colOff>238125</xdr:colOff>
      <xdr:row>143</xdr:row>
      <xdr:rowOff>0</xdr:rowOff>
    </xdr:to>
    <xdr:pic>
      <xdr:nvPicPr>
        <xdr:cNvPr id="41" name="Picture 57" descr="image">
          <a:extLst>
            <a:ext uri="{FF2B5EF4-FFF2-40B4-BE49-F238E27FC236}">
              <a16:creationId xmlns:a16="http://schemas.microsoft.com/office/drawing/2014/main" id="{5800B9F1-A7E2-3E4E-AD88-55F7D71173E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5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142</xdr:row>
      <xdr:rowOff>9525</xdr:rowOff>
    </xdr:from>
    <xdr:to>
      <xdr:col>6</xdr:col>
      <xdr:colOff>238125</xdr:colOff>
      <xdr:row>143</xdr:row>
      <xdr:rowOff>0</xdr:rowOff>
    </xdr:to>
    <xdr:pic>
      <xdr:nvPicPr>
        <xdr:cNvPr id="42" name="Picture 56" descr="image">
          <a:extLst>
            <a:ext uri="{FF2B5EF4-FFF2-40B4-BE49-F238E27FC236}">
              <a16:creationId xmlns:a16="http://schemas.microsoft.com/office/drawing/2014/main" id="{7C71734E-7591-A544-ACD3-6AAB589B271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0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142</xdr:row>
      <xdr:rowOff>9525</xdr:rowOff>
    </xdr:from>
    <xdr:to>
      <xdr:col>7</xdr:col>
      <xdr:colOff>238125</xdr:colOff>
      <xdr:row>143</xdr:row>
      <xdr:rowOff>0</xdr:rowOff>
    </xdr:to>
    <xdr:pic>
      <xdr:nvPicPr>
        <xdr:cNvPr id="43" name="Picture 55" descr="image">
          <a:extLst>
            <a:ext uri="{FF2B5EF4-FFF2-40B4-BE49-F238E27FC236}">
              <a16:creationId xmlns:a16="http://schemas.microsoft.com/office/drawing/2014/main" id="{FAF45CC1-F92F-0241-9E4C-6D1934CA3A1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142</xdr:row>
      <xdr:rowOff>9525</xdr:rowOff>
    </xdr:from>
    <xdr:to>
      <xdr:col>8</xdr:col>
      <xdr:colOff>238125</xdr:colOff>
      <xdr:row>143</xdr:row>
      <xdr:rowOff>0</xdr:rowOff>
    </xdr:to>
    <xdr:pic>
      <xdr:nvPicPr>
        <xdr:cNvPr id="44" name="Picture 54" descr="image">
          <a:extLst>
            <a:ext uri="{FF2B5EF4-FFF2-40B4-BE49-F238E27FC236}">
              <a16:creationId xmlns:a16="http://schemas.microsoft.com/office/drawing/2014/main" id="{E2A9EF35-2CBD-664C-B917-8E7C54F441E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142</xdr:row>
      <xdr:rowOff>9525</xdr:rowOff>
    </xdr:from>
    <xdr:to>
      <xdr:col>9</xdr:col>
      <xdr:colOff>238125</xdr:colOff>
      <xdr:row>143</xdr:row>
      <xdr:rowOff>0</xdr:rowOff>
    </xdr:to>
    <xdr:pic>
      <xdr:nvPicPr>
        <xdr:cNvPr id="45" name="Picture 53" descr="image">
          <a:extLst>
            <a:ext uri="{FF2B5EF4-FFF2-40B4-BE49-F238E27FC236}">
              <a16:creationId xmlns:a16="http://schemas.microsoft.com/office/drawing/2014/main" id="{E32F2BFF-10EE-8540-9F07-A5AE109E848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142</xdr:row>
      <xdr:rowOff>9525</xdr:rowOff>
    </xdr:from>
    <xdr:to>
      <xdr:col>10</xdr:col>
      <xdr:colOff>238125</xdr:colOff>
      <xdr:row>143</xdr:row>
      <xdr:rowOff>0</xdr:rowOff>
    </xdr:to>
    <xdr:pic>
      <xdr:nvPicPr>
        <xdr:cNvPr id="46" name="Picture 52" descr="image">
          <a:extLst>
            <a:ext uri="{FF2B5EF4-FFF2-40B4-BE49-F238E27FC236}">
              <a16:creationId xmlns:a16="http://schemas.microsoft.com/office/drawing/2014/main" id="{5ABE4B5E-5A71-D04D-A177-7A4AA36F41D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142</xdr:row>
      <xdr:rowOff>9525</xdr:rowOff>
    </xdr:from>
    <xdr:to>
      <xdr:col>11</xdr:col>
      <xdr:colOff>238125</xdr:colOff>
      <xdr:row>143</xdr:row>
      <xdr:rowOff>0</xdr:rowOff>
    </xdr:to>
    <xdr:pic>
      <xdr:nvPicPr>
        <xdr:cNvPr id="47" name="Picture 51" descr="image">
          <a:extLst>
            <a:ext uri="{FF2B5EF4-FFF2-40B4-BE49-F238E27FC236}">
              <a16:creationId xmlns:a16="http://schemas.microsoft.com/office/drawing/2014/main" id="{C51C8AB1-34E9-244F-93D7-8C5DE3E50B8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5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142</xdr:row>
      <xdr:rowOff>9525</xdr:rowOff>
    </xdr:from>
    <xdr:to>
      <xdr:col>12</xdr:col>
      <xdr:colOff>238125</xdr:colOff>
      <xdr:row>143</xdr:row>
      <xdr:rowOff>0</xdr:rowOff>
    </xdr:to>
    <xdr:pic>
      <xdr:nvPicPr>
        <xdr:cNvPr id="48" name="Picture 50" descr="image">
          <a:extLst>
            <a:ext uri="{FF2B5EF4-FFF2-40B4-BE49-F238E27FC236}">
              <a16:creationId xmlns:a16="http://schemas.microsoft.com/office/drawing/2014/main" id="{3FFC6D8D-66CE-164B-ABC2-52F45519743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142</xdr:row>
      <xdr:rowOff>9525</xdr:rowOff>
    </xdr:from>
    <xdr:to>
      <xdr:col>13</xdr:col>
      <xdr:colOff>238125</xdr:colOff>
      <xdr:row>143</xdr:row>
      <xdr:rowOff>0</xdr:rowOff>
    </xdr:to>
    <xdr:pic>
      <xdr:nvPicPr>
        <xdr:cNvPr id="49" name="Picture 49" descr="image">
          <a:extLst>
            <a:ext uri="{FF2B5EF4-FFF2-40B4-BE49-F238E27FC236}">
              <a16:creationId xmlns:a16="http://schemas.microsoft.com/office/drawing/2014/main" id="{BC49A89B-396C-CD44-8358-46EFCFE17D4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34537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143</xdr:row>
      <xdr:rowOff>9525</xdr:rowOff>
    </xdr:from>
    <xdr:to>
      <xdr:col>2</xdr:col>
      <xdr:colOff>0</xdr:colOff>
      <xdr:row>144</xdr:row>
      <xdr:rowOff>0</xdr:rowOff>
    </xdr:to>
    <xdr:pic>
      <xdr:nvPicPr>
        <xdr:cNvPr id="50" name="Picture 48" descr="image">
          <a:extLst>
            <a:ext uri="{FF2B5EF4-FFF2-40B4-BE49-F238E27FC236}">
              <a16:creationId xmlns:a16="http://schemas.microsoft.com/office/drawing/2014/main" id="{8EE64DB6-DC72-4E42-9CA5-E91A04D4A9E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3618825"/>
          <a:ext cx="688975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143</xdr:row>
      <xdr:rowOff>9525</xdr:rowOff>
    </xdr:from>
    <xdr:to>
      <xdr:col>3</xdr:col>
      <xdr:colOff>238125</xdr:colOff>
      <xdr:row>144</xdr:row>
      <xdr:rowOff>0</xdr:rowOff>
    </xdr:to>
    <xdr:pic>
      <xdr:nvPicPr>
        <xdr:cNvPr id="51" name="Picture 47" descr="image">
          <a:extLst>
            <a:ext uri="{FF2B5EF4-FFF2-40B4-BE49-F238E27FC236}">
              <a16:creationId xmlns:a16="http://schemas.microsoft.com/office/drawing/2014/main" id="{B26623E9-7A2F-654C-9C1A-31F0591224A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143</xdr:row>
      <xdr:rowOff>9525</xdr:rowOff>
    </xdr:from>
    <xdr:to>
      <xdr:col>4</xdr:col>
      <xdr:colOff>238125</xdr:colOff>
      <xdr:row>144</xdr:row>
      <xdr:rowOff>0</xdr:rowOff>
    </xdr:to>
    <xdr:pic>
      <xdr:nvPicPr>
        <xdr:cNvPr id="52" name="Picture 46" descr="image">
          <a:extLst>
            <a:ext uri="{FF2B5EF4-FFF2-40B4-BE49-F238E27FC236}">
              <a16:creationId xmlns:a16="http://schemas.microsoft.com/office/drawing/2014/main" id="{8550B304-FE4E-6943-B470-7ED7620E843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143</xdr:row>
      <xdr:rowOff>9525</xdr:rowOff>
    </xdr:from>
    <xdr:to>
      <xdr:col>5</xdr:col>
      <xdr:colOff>238125</xdr:colOff>
      <xdr:row>144</xdr:row>
      <xdr:rowOff>0</xdr:rowOff>
    </xdr:to>
    <xdr:pic>
      <xdr:nvPicPr>
        <xdr:cNvPr id="53" name="Picture 45" descr="image">
          <a:extLst>
            <a:ext uri="{FF2B5EF4-FFF2-40B4-BE49-F238E27FC236}">
              <a16:creationId xmlns:a16="http://schemas.microsoft.com/office/drawing/2014/main" id="{889DA448-8894-774B-8CAC-7FEC967E853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5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143</xdr:row>
      <xdr:rowOff>9525</xdr:rowOff>
    </xdr:from>
    <xdr:to>
      <xdr:col>6</xdr:col>
      <xdr:colOff>238125</xdr:colOff>
      <xdr:row>144</xdr:row>
      <xdr:rowOff>0</xdr:rowOff>
    </xdr:to>
    <xdr:pic>
      <xdr:nvPicPr>
        <xdr:cNvPr id="54" name="Picture 44" descr="image">
          <a:extLst>
            <a:ext uri="{FF2B5EF4-FFF2-40B4-BE49-F238E27FC236}">
              <a16:creationId xmlns:a16="http://schemas.microsoft.com/office/drawing/2014/main" id="{56B65DC6-9953-1349-9A03-AADB3A05F35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0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143</xdr:row>
      <xdr:rowOff>9525</xdr:rowOff>
    </xdr:from>
    <xdr:to>
      <xdr:col>7</xdr:col>
      <xdr:colOff>238125</xdr:colOff>
      <xdr:row>144</xdr:row>
      <xdr:rowOff>0</xdr:rowOff>
    </xdr:to>
    <xdr:pic>
      <xdr:nvPicPr>
        <xdr:cNvPr id="55" name="Picture 43" descr="image">
          <a:extLst>
            <a:ext uri="{FF2B5EF4-FFF2-40B4-BE49-F238E27FC236}">
              <a16:creationId xmlns:a16="http://schemas.microsoft.com/office/drawing/2014/main" id="{1DEB6651-E33E-C749-A841-C2B5391EF54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143</xdr:row>
      <xdr:rowOff>9525</xdr:rowOff>
    </xdr:from>
    <xdr:to>
      <xdr:col>8</xdr:col>
      <xdr:colOff>238125</xdr:colOff>
      <xdr:row>144</xdr:row>
      <xdr:rowOff>0</xdr:rowOff>
    </xdr:to>
    <xdr:pic>
      <xdr:nvPicPr>
        <xdr:cNvPr id="56" name="Picture 42" descr="image">
          <a:extLst>
            <a:ext uri="{FF2B5EF4-FFF2-40B4-BE49-F238E27FC236}">
              <a16:creationId xmlns:a16="http://schemas.microsoft.com/office/drawing/2014/main" id="{F7605DB4-0D5D-8246-8C75-B35786209C2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143</xdr:row>
      <xdr:rowOff>9525</xdr:rowOff>
    </xdr:from>
    <xdr:to>
      <xdr:col>9</xdr:col>
      <xdr:colOff>238125</xdr:colOff>
      <xdr:row>144</xdr:row>
      <xdr:rowOff>0</xdr:rowOff>
    </xdr:to>
    <xdr:pic>
      <xdr:nvPicPr>
        <xdr:cNvPr id="57" name="Picture 41" descr="image">
          <a:extLst>
            <a:ext uri="{FF2B5EF4-FFF2-40B4-BE49-F238E27FC236}">
              <a16:creationId xmlns:a16="http://schemas.microsoft.com/office/drawing/2014/main" id="{872929C7-865D-814A-94B8-C3B904A926A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143</xdr:row>
      <xdr:rowOff>9525</xdr:rowOff>
    </xdr:from>
    <xdr:to>
      <xdr:col>10</xdr:col>
      <xdr:colOff>238125</xdr:colOff>
      <xdr:row>144</xdr:row>
      <xdr:rowOff>0</xdr:rowOff>
    </xdr:to>
    <xdr:pic>
      <xdr:nvPicPr>
        <xdr:cNvPr id="58" name="Picture 40" descr="image">
          <a:extLst>
            <a:ext uri="{FF2B5EF4-FFF2-40B4-BE49-F238E27FC236}">
              <a16:creationId xmlns:a16="http://schemas.microsoft.com/office/drawing/2014/main" id="{5E6D925D-23FC-AD47-9706-C3045FC9785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143</xdr:row>
      <xdr:rowOff>9525</xdr:rowOff>
    </xdr:from>
    <xdr:to>
      <xdr:col>11</xdr:col>
      <xdr:colOff>238125</xdr:colOff>
      <xdr:row>144</xdr:row>
      <xdr:rowOff>0</xdr:rowOff>
    </xdr:to>
    <xdr:pic>
      <xdr:nvPicPr>
        <xdr:cNvPr id="59" name="Picture 39" descr="image">
          <a:extLst>
            <a:ext uri="{FF2B5EF4-FFF2-40B4-BE49-F238E27FC236}">
              <a16:creationId xmlns:a16="http://schemas.microsoft.com/office/drawing/2014/main" id="{E576F3EC-BBE8-F340-87D0-32EA21380B2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5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143</xdr:row>
      <xdr:rowOff>9525</xdr:rowOff>
    </xdr:from>
    <xdr:to>
      <xdr:col>12</xdr:col>
      <xdr:colOff>238125</xdr:colOff>
      <xdr:row>144</xdr:row>
      <xdr:rowOff>0</xdr:rowOff>
    </xdr:to>
    <xdr:pic>
      <xdr:nvPicPr>
        <xdr:cNvPr id="60" name="Picture 38" descr="image">
          <a:extLst>
            <a:ext uri="{FF2B5EF4-FFF2-40B4-BE49-F238E27FC236}">
              <a16:creationId xmlns:a16="http://schemas.microsoft.com/office/drawing/2014/main" id="{ECBA51BC-FF59-0346-B821-124C8A9BDD8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143</xdr:row>
      <xdr:rowOff>9525</xdr:rowOff>
    </xdr:from>
    <xdr:to>
      <xdr:col>13</xdr:col>
      <xdr:colOff>238125</xdr:colOff>
      <xdr:row>144</xdr:row>
      <xdr:rowOff>0</xdr:rowOff>
    </xdr:to>
    <xdr:pic>
      <xdr:nvPicPr>
        <xdr:cNvPr id="61" name="Picture 37" descr="image">
          <a:extLst>
            <a:ext uri="{FF2B5EF4-FFF2-40B4-BE49-F238E27FC236}">
              <a16:creationId xmlns:a16="http://schemas.microsoft.com/office/drawing/2014/main" id="{6BC03132-00C1-9142-9740-111EB51A36C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36188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144</xdr:row>
      <xdr:rowOff>9525</xdr:rowOff>
    </xdr:from>
    <xdr:to>
      <xdr:col>2</xdr:col>
      <xdr:colOff>0</xdr:colOff>
      <xdr:row>145</xdr:row>
      <xdr:rowOff>0</xdr:rowOff>
    </xdr:to>
    <xdr:pic>
      <xdr:nvPicPr>
        <xdr:cNvPr id="62" name="Picture 36" descr="image">
          <a:extLst>
            <a:ext uri="{FF2B5EF4-FFF2-40B4-BE49-F238E27FC236}">
              <a16:creationId xmlns:a16="http://schemas.microsoft.com/office/drawing/2014/main" id="{8856188F-4189-EB40-A8D6-0CF38C273E5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3783925"/>
          <a:ext cx="688975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144</xdr:row>
      <xdr:rowOff>9525</xdr:rowOff>
    </xdr:from>
    <xdr:to>
      <xdr:col>3</xdr:col>
      <xdr:colOff>238125</xdr:colOff>
      <xdr:row>145</xdr:row>
      <xdr:rowOff>0</xdr:rowOff>
    </xdr:to>
    <xdr:pic>
      <xdr:nvPicPr>
        <xdr:cNvPr id="63" name="Picture 35" descr="image">
          <a:extLst>
            <a:ext uri="{FF2B5EF4-FFF2-40B4-BE49-F238E27FC236}">
              <a16:creationId xmlns:a16="http://schemas.microsoft.com/office/drawing/2014/main" id="{983E4A63-8B56-F845-916E-F7D890C03F9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144</xdr:row>
      <xdr:rowOff>9525</xdr:rowOff>
    </xdr:from>
    <xdr:to>
      <xdr:col>4</xdr:col>
      <xdr:colOff>238125</xdr:colOff>
      <xdr:row>145</xdr:row>
      <xdr:rowOff>0</xdr:rowOff>
    </xdr:to>
    <xdr:pic>
      <xdr:nvPicPr>
        <xdr:cNvPr id="64" name="Picture 34" descr="image">
          <a:extLst>
            <a:ext uri="{FF2B5EF4-FFF2-40B4-BE49-F238E27FC236}">
              <a16:creationId xmlns:a16="http://schemas.microsoft.com/office/drawing/2014/main" id="{590B3EB0-7B06-084A-A0FE-7F7CC36C63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144</xdr:row>
      <xdr:rowOff>9525</xdr:rowOff>
    </xdr:from>
    <xdr:to>
      <xdr:col>5</xdr:col>
      <xdr:colOff>238125</xdr:colOff>
      <xdr:row>145</xdr:row>
      <xdr:rowOff>0</xdr:rowOff>
    </xdr:to>
    <xdr:pic>
      <xdr:nvPicPr>
        <xdr:cNvPr id="65" name="Picture 33" descr="image">
          <a:extLst>
            <a:ext uri="{FF2B5EF4-FFF2-40B4-BE49-F238E27FC236}">
              <a16:creationId xmlns:a16="http://schemas.microsoft.com/office/drawing/2014/main" id="{5E64B033-DA8D-5F47-BBD3-50B0A836FA8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5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144</xdr:row>
      <xdr:rowOff>9525</xdr:rowOff>
    </xdr:from>
    <xdr:to>
      <xdr:col>6</xdr:col>
      <xdr:colOff>238125</xdr:colOff>
      <xdr:row>145</xdr:row>
      <xdr:rowOff>0</xdr:rowOff>
    </xdr:to>
    <xdr:pic>
      <xdr:nvPicPr>
        <xdr:cNvPr id="66" name="Picture 32" descr="image">
          <a:extLst>
            <a:ext uri="{FF2B5EF4-FFF2-40B4-BE49-F238E27FC236}">
              <a16:creationId xmlns:a16="http://schemas.microsoft.com/office/drawing/2014/main" id="{5E67DBB1-CBE2-464E-AB54-15B7DDD8E46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0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144</xdr:row>
      <xdr:rowOff>9525</xdr:rowOff>
    </xdr:from>
    <xdr:to>
      <xdr:col>7</xdr:col>
      <xdr:colOff>238125</xdr:colOff>
      <xdr:row>145</xdr:row>
      <xdr:rowOff>0</xdr:rowOff>
    </xdr:to>
    <xdr:pic>
      <xdr:nvPicPr>
        <xdr:cNvPr id="67" name="Picture 31" descr="image">
          <a:extLst>
            <a:ext uri="{FF2B5EF4-FFF2-40B4-BE49-F238E27FC236}">
              <a16:creationId xmlns:a16="http://schemas.microsoft.com/office/drawing/2014/main" id="{2DEE8B46-BA79-AE4D-B08A-596E29F2E63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144</xdr:row>
      <xdr:rowOff>9525</xdr:rowOff>
    </xdr:from>
    <xdr:to>
      <xdr:col>8</xdr:col>
      <xdr:colOff>238125</xdr:colOff>
      <xdr:row>145</xdr:row>
      <xdr:rowOff>0</xdr:rowOff>
    </xdr:to>
    <xdr:pic>
      <xdr:nvPicPr>
        <xdr:cNvPr id="68" name="Picture 30" descr="image">
          <a:extLst>
            <a:ext uri="{FF2B5EF4-FFF2-40B4-BE49-F238E27FC236}">
              <a16:creationId xmlns:a16="http://schemas.microsoft.com/office/drawing/2014/main" id="{13AA2F68-3768-7B4D-9A14-6D54FC9E470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144</xdr:row>
      <xdr:rowOff>9525</xdr:rowOff>
    </xdr:from>
    <xdr:to>
      <xdr:col>9</xdr:col>
      <xdr:colOff>238125</xdr:colOff>
      <xdr:row>145</xdr:row>
      <xdr:rowOff>0</xdr:rowOff>
    </xdr:to>
    <xdr:pic>
      <xdr:nvPicPr>
        <xdr:cNvPr id="69" name="Picture 29" descr="image">
          <a:extLst>
            <a:ext uri="{FF2B5EF4-FFF2-40B4-BE49-F238E27FC236}">
              <a16:creationId xmlns:a16="http://schemas.microsoft.com/office/drawing/2014/main" id="{03A2509F-0050-0C42-B43D-67A7A1864A9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144</xdr:row>
      <xdr:rowOff>9525</xdr:rowOff>
    </xdr:from>
    <xdr:to>
      <xdr:col>10</xdr:col>
      <xdr:colOff>238125</xdr:colOff>
      <xdr:row>145</xdr:row>
      <xdr:rowOff>0</xdr:rowOff>
    </xdr:to>
    <xdr:pic>
      <xdr:nvPicPr>
        <xdr:cNvPr id="70" name="Picture 28" descr="image">
          <a:extLst>
            <a:ext uri="{FF2B5EF4-FFF2-40B4-BE49-F238E27FC236}">
              <a16:creationId xmlns:a16="http://schemas.microsoft.com/office/drawing/2014/main" id="{E21DDD55-C4E4-774B-985E-E1A3F580C56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144</xdr:row>
      <xdr:rowOff>9525</xdr:rowOff>
    </xdr:from>
    <xdr:to>
      <xdr:col>11</xdr:col>
      <xdr:colOff>238125</xdr:colOff>
      <xdr:row>145</xdr:row>
      <xdr:rowOff>0</xdr:rowOff>
    </xdr:to>
    <xdr:pic>
      <xdr:nvPicPr>
        <xdr:cNvPr id="71" name="Picture 27" descr="image">
          <a:extLst>
            <a:ext uri="{FF2B5EF4-FFF2-40B4-BE49-F238E27FC236}">
              <a16:creationId xmlns:a16="http://schemas.microsoft.com/office/drawing/2014/main" id="{3C1B2572-FDF4-DC4C-9DA7-186158F194D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5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144</xdr:row>
      <xdr:rowOff>9525</xdr:rowOff>
    </xdr:from>
    <xdr:to>
      <xdr:col>12</xdr:col>
      <xdr:colOff>238125</xdr:colOff>
      <xdr:row>145</xdr:row>
      <xdr:rowOff>0</xdr:rowOff>
    </xdr:to>
    <xdr:pic>
      <xdr:nvPicPr>
        <xdr:cNvPr id="72" name="Picture 26" descr="image">
          <a:extLst>
            <a:ext uri="{FF2B5EF4-FFF2-40B4-BE49-F238E27FC236}">
              <a16:creationId xmlns:a16="http://schemas.microsoft.com/office/drawing/2014/main" id="{2CCFF1E5-1BA7-D448-B2FD-8FD0203CC59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144</xdr:row>
      <xdr:rowOff>9525</xdr:rowOff>
    </xdr:from>
    <xdr:to>
      <xdr:col>13</xdr:col>
      <xdr:colOff>238125</xdr:colOff>
      <xdr:row>145</xdr:row>
      <xdr:rowOff>0</xdr:rowOff>
    </xdr:to>
    <xdr:pic>
      <xdr:nvPicPr>
        <xdr:cNvPr id="73" name="Picture 25" descr="image">
          <a:extLst>
            <a:ext uri="{FF2B5EF4-FFF2-40B4-BE49-F238E27FC236}">
              <a16:creationId xmlns:a16="http://schemas.microsoft.com/office/drawing/2014/main" id="{B78386AB-8EC6-EB4C-8EF3-C953604D553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37839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145</xdr:row>
      <xdr:rowOff>9525</xdr:rowOff>
    </xdr:from>
    <xdr:to>
      <xdr:col>2</xdr:col>
      <xdr:colOff>0</xdr:colOff>
      <xdr:row>146</xdr:row>
      <xdr:rowOff>0</xdr:rowOff>
    </xdr:to>
    <xdr:pic>
      <xdr:nvPicPr>
        <xdr:cNvPr id="74" name="Picture 24" descr="image">
          <a:extLst>
            <a:ext uri="{FF2B5EF4-FFF2-40B4-BE49-F238E27FC236}">
              <a16:creationId xmlns:a16="http://schemas.microsoft.com/office/drawing/2014/main" id="{119BC056-4669-6548-AD7E-5CDB29A726A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3949025"/>
          <a:ext cx="688975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145</xdr:row>
      <xdr:rowOff>9525</xdr:rowOff>
    </xdr:from>
    <xdr:to>
      <xdr:col>3</xdr:col>
      <xdr:colOff>238125</xdr:colOff>
      <xdr:row>146</xdr:row>
      <xdr:rowOff>0</xdr:rowOff>
    </xdr:to>
    <xdr:pic>
      <xdr:nvPicPr>
        <xdr:cNvPr id="75" name="Picture 23" descr="image">
          <a:extLst>
            <a:ext uri="{FF2B5EF4-FFF2-40B4-BE49-F238E27FC236}">
              <a16:creationId xmlns:a16="http://schemas.microsoft.com/office/drawing/2014/main" id="{7CAB2213-F7FF-A348-83B5-0C900A7D599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145</xdr:row>
      <xdr:rowOff>9525</xdr:rowOff>
    </xdr:from>
    <xdr:to>
      <xdr:col>4</xdr:col>
      <xdr:colOff>238125</xdr:colOff>
      <xdr:row>146</xdr:row>
      <xdr:rowOff>0</xdr:rowOff>
    </xdr:to>
    <xdr:pic>
      <xdr:nvPicPr>
        <xdr:cNvPr id="76" name="Picture 22" descr="image">
          <a:extLst>
            <a:ext uri="{FF2B5EF4-FFF2-40B4-BE49-F238E27FC236}">
              <a16:creationId xmlns:a16="http://schemas.microsoft.com/office/drawing/2014/main" id="{CA8321A5-4E65-D24D-927E-5DD10038D42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145</xdr:row>
      <xdr:rowOff>9525</xdr:rowOff>
    </xdr:from>
    <xdr:to>
      <xdr:col>5</xdr:col>
      <xdr:colOff>238125</xdr:colOff>
      <xdr:row>146</xdr:row>
      <xdr:rowOff>0</xdr:rowOff>
    </xdr:to>
    <xdr:pic>
      <xdr:nvPicPr>
        <xdr:cNvPr id="77" name="Picture 21" descr="image">
          <a:extLst>
            <a:ext uri="{FF2B5EF4-FFF2-40B4-BE49-F238E27FC236}">
              <a16:creationId xmlns:a16="http://schemas.microsoft.com/office/drawing/2014/main" id="{CE4F4AD8-BF5A-FA41-902D-35606676564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5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145</xdr:row>
      <xdr:rowOff>9525</xdr:rowOff>
    </xdr:from>
    <xdr:to>
      <xdr:col>6</xdr:col>
      <xdr:colOff>238125</xdr:colOff>
      <xdr:row>146</xdr:row>
      <xdr:rowOff>0</xdr:rowOff>
    </xdr:to>
    <xdr:pic>
      <xdr:nvPicPr>
        <xdr:cNvPr id="78" name="Picture 20" descr="image">
          <a:extLst>
            <a:ext uri="{FF2B5EF4-FFF2-40B4-BE49-F238E27FC236}">
              <a16:creationId xmlns:a16="http://schemas.microsoft.com/office/drawing/2014/main" id="{7F4298E3-2F85-6045-9C7E-6C1013D41BD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0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145</xdr:row>
      <xdr:rowOff>9525</xdr:rowOff>
    </xdr:from>
    <xdr:to>
      <xdr:col>7</xdr:col>
      <xdr:colOff>238125</xdr:colOff>
      <xdr:row>146</xdr:row>
      <xdr:rowOff>0</xdr:rowOff>
    </xdr:to>
    <xdr:pic>
      <xdr:nvPicPr>
        <xdr:cNvPr id="79" name="Picture 19" descr="image">
          <a:extLst>
            <a:ext uri="{FF2B5EF4-FFF2-40B4-BE49-F238E27FC236}">
              <a16:creationId xmlns:a16="http://schemas.microsoft.com/office/drawing/2014/main" id="{B2DD0C38-0771-FE4D-8D80-E85800D1B8B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145</xdr:row>
      <xdr:rowOff>9525</xdr:rowOff>
    </xdr:from>
    <xdr:to>
      <xdr:col>8</xdr:col>
      <xdr:colOff>238125</xdr:colOff>
      <xdr:row>146</xdr:row>
      <xdr:rowOff>0</xdr:rowOff>
    </xdr:to>
    <xdr:pic>
      <xdr:nvPicPr>
        <xdr:cNvPr id="80" name="Picture 18" descr="image">
          <a:extLst>
            <a:ext uri="{FF2B5EF4-FFF2-40B4-BE49-F238E27FC236}">
              <a16:creationId xmlns:a16="http://schemas.microsoft.com/office/drawing/2014/main" id="{415A7344-2AE1-FE47-8019-6E501157E43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145</xdr:row>
      <xdr:rowOff>9525</xdr:rowOff>
    </xdr:from>
    <xdr:to>
      <xdr:col>9</xdr:col>
      <xdr:colOff>238125</xdr:colOff>
      <xdr:row>146</xdr:row>
      <xdr:rowOff>0</xdr:rowOff>
    </xdr:to>
    <xdr:pic>
      <xdr:nvPicPr>
        <xdr:cNvPr id="81" name="Picture 17" descr="image">
          <a:extLst>
            <a:ext uri="{FF2B5EF4-FFF2-40B4-BE49-F238E27FC236}">
              <a16:creationId xmlns:a16="http://schemas.microsoft.com/office/drawing/2014/main" id="{61D8DE5B-D55C-2548-A8F6-F225E3F3859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145</xdr:row>
      <xdr:rowOff>9525</xdr:rowOff>
    </xdr:from>
    <xdr:to>
      <xdr:col>10</xdr:col>
      <xdr:colOff>238125</xdr:colOff>
      <xdr:row>146</xdr:row>
      <xdr:rowOff>0</xdr:rowOff>
    </xdr:to>
    <xdr:pic>
      <xdr:nvPicPr>
        <xdr:cNvPr id="82" name="Picture 16" descr="image">
          <a:extLst>
            <a:ext uri="{FF2B5EF4-FFF2-40B4-BE49-F238E27FC236}">
              <a16:creationId xmlns:a16="http://schemas.microsoft.com/office/drawing/2014/main" id="{5D99544C-315F-954D-AC82-F4D30D8C2A6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145</xdr:row>
      <xdr:rowOff>9525</xdr:rowOff>
    </xdr:from>
    <xdr:to>
      <xdr:col>11</xdr:col>
      <xdr:colOff>238125</xdr:colOff>
      <xdr:row>146</xdr:row>
      <xdr:rowOff>0</xdr:rowOff>
    </xdr:to>
    <xdr:pic>
      <xdr:nvPicPr>
        <xdr:cNvPr id="83" name="Picture 15" descr="image">
          <a:extLst>
            <a:ext uri="{FF2B5EF4-FFF2-40B4-BE49-F238E27FC236}">
              <a16:creationId xmlns:a16="http://schemas.microsoft.com/office/drawing/2014/main" id="{64D4817D-F3E8-4143-AFAF-7E1766EF86A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5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145</xdr:row>
      <xdr:rowOff>9525</xdr:rowOff>
    </xdr:from>
    <xdr:to>
      <xdr:col>12</xdr:col>
      <xdr:colOff>238125</xdr:colOff>
      <xdr:row>146</xdr:row>
      <xdr:rowOff>0</xdr:rowOff>
    </xdr:to>
    <xdr:pic>
      <xdr:nvPicPr>
        <xdr:cNvPr id="84" name="Picture 14" descr="image">
          <a:extLst>
            <a:ext uri="{FF2B5EF4-FFF2-40B4-BE49-F238E27FC236}">
              <a16:creationId xmlns:a16="http://schemas.microsoft.com/office/drawing/2014/main" id="{81C8D34E-1F6C-F348-8C28-24AEB60F636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145</xdr:row>
      <xdr:rowOff>9525</xdr:rowOff>
    </xdr:from>
    <xdr:to>
      <xdr:col>13</xdr:col>
      <xdr:colOff>238125</xdr:colOff>
      <xdr:row>146</xdr:row>
      <xdr:rowOff>0</xdr:rowOff>
    </xdr:to>
    <xdr:pic>
      <xdr:nvPicPr>
        <xdr:cNvPr id="85" name="Picture 13" descr="image">
          <a:extLst>
            <a:ext uri="{FF2B5EF4-FFF2-40B4-BE49-F238E27FC236}">
              <a16:creationId xmlns:a16="http://schemas.microsoft.com/office/drawing/2014/main" id="{ECFE8740-B163-4646-BE99-4AB534D99B0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39490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146</xdr:row>
      <xdr:rowOff>9525</xdr:rowOff>
    </xdr:from>
    <xdr:to>
      <xdr:col>2</xdr:col>
      <xdr:colOff>0</xdr:colOff>
      <xdr:row>147</xdr:row>
      <xdr:rowOff>0</xdr:rowOff>
    </xdr:to>
    <xdr:pic>
      <xdr:nvPicPr>
        <xdr:cNvPr id="86" name="Picture 12" descr="image">
          <a:extLst>
            <a:ext uri="{FF2B5EF4-FFF2-40B4-BE49-F238E27FC236}">
              <a16:creationId xmlns:a16="http://schemas.microsoft.com/office/drawing/2014/main" id="{8FAAE518-BFB9-6E47-ACE8-A2850243182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4114125"/>
          <a:ext cx="688975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146</xdr:row>
      <xdr:rowOff>9525</xdr:rowOff>
    </xdr:from>
    <xdr:to>
      <xdr:col>3</xdr:col>
      <xdr:colOff>238125</xdr:colOff>
      <xdr:row>147</xdr:row>
      <xdr:rowOff>0</xdr:rowOff>
    </xdr:to>
    <xdr:pic>
      <xdr:nvPicPr>
        <xdr:cNvPr id="87" name="Picture 11" descr="image">
          <a:extLst>
            <a:ext uri="{FF2B5EF4-FFF2-40B4-BE49-F238E27FC236}">
              <a16:creationId xmlns:a16="http://schemas.microsoft.com/office/drawing/2014/main" id="{7C4753AB-F8DE-CD45-9278-E2455DCE51A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146</xdr:row>
      <xdr:rowOff>9525</xdr:rowOff>
    </xdr:from>
    <xdr:to>
      <xdr:col>4</xdr:col>
      <xdr:colOff>238125</xdr:colOff>
      <xdr:row>147</xdr:row>
      <xdr:rowOff>0</xdr:rowOff>
    </xdr:to>
    <xdr:pic>
      <xdr:nvPicPr>
        <xdr:cNvPr id="88" name="Picture 10" descr="image">
          <a:extLst>
            <a:ext uri="{FF2B5EF4-FFF2-40B4-BE49-F238E27FC236}">
              <a16:creationId xmlns:a16="http://schemas.microsoft.com/office/drawing/2014/main" id="{1EA73437-F6E5-ED40-A9A3-3AAF1818681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146</xdr:row>
      <xdr:rowOff>9525</xdr:rowOff>
    </xdr:from>
    <xdr:to>
      <xdr:col>5</xdr:col>
      <xdr:colOff>238125</xdr:colOff>
      <xdr:row>147</xdr:row>
      <xdr:rowOff>0</xdr:rowOff>
    </xdr:to>
    <xdr:pic>
      <xdr:nvPicPr>
        <xdr:cNvPr id="89" name="Picture 9" descr="image">
          <a:extLst>
            <a:ext uri="{FF2B5EF4-FFF2-40B4-BE49-F238E27FC236}">
              <a16:creationId xmlns:a16="http://schemas.microsoft.com/office/drawing/2014/main" id="{9E2DA9A3-5499-E647-9175-7FDB4533ADC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5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146</xdr:row>
      <xdr:rowOff>9525</xdr:rowOff>
    </xdr:from>
    <xdr:to>
      <xdr:col>6</xdr:col>
      <xdr:colOff>238125</xdr:colOff>
      <xdr:row>147</xdr:row>
      <xdr:rowOff>0</xdr:rowOff>
    </xdr:to>
    <xdr:pic>
      <xdr:nvPicPr>
        <xdr:cNvPr id="90" name="Picture 8" descr="image">
          <a:extLst>
            <a:ext uri="{FF2B5EF4-FFF2-40B4-BE49-F238E27FC236}">
              <a16:creationId xmlns:a16="http://schemas.microsoft.com/office/drawing/2014/main" id="{92EB4DF0-A755-BD46-95A5-14CF490684D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0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146</xdr:row>
      <xdr:rowOff>9525</xdr:rowOff>
    </xdr:from>
    <xdr:to>
      <xdr:col>7</xdr:col>
      <xdr:colOff>238125</xdr:colOff>
      <xdr:row>147</xdr:row>
      <xdr:rowOff>0</xdr:rowOff>
    </xdr:to>
    <xdr:pic>
      <xdr:nvPicPr>
        <xdr:cNvPr id="91" name="Picture 7" descr="image">
          <a:extLst>
            <a:ext uri="{FF2B5EF4-FFF2-40B4-BE49-F238E27FC236}">
              <a16:creationId xmlns:a16="http://schemas.microsoft.com/office/drawing/2014/main" id="{6D7F421F-6E73-D243-9751-E089375C4AE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146</xdr:row>
      <xdr:rowOff>9525</xdr:rowOff>
    </xdr:from>
    <xdr:to>
      <xdr:col>8</xdr:col>
      <xdr:colOff>238125</xdr:colOff>
      <xdr:row>147</xdr:row>
      <xdr:rowOff>0</xdr:rowOff>
    </xdr:to>
    <xdr:pic>
      <xdr:nvPicPr>
        <xdr:cNvPr id="92" name="Picture 6" descr="image">
          <a:extLst>
            <a:ext uri="{FF2B5EF4-FFF2-40B4-BE49-F238E27FC236}">
              <a16:creationId xmlns:a16="http://schemas.microsoft.com/office/drawing/2014/main" id="{F2304282-A6C8-314A-AF7E-E5649C34B97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146</xdr:row>
      <xdr:rowOff>9525</xdr:rowOff>
    </xdr:from>
    <xdr:to>
      <xdr:col>9</xdr:col>
      <xdr:colOff>238125</xdr:colOff>
      <xdr:row>147</xdr:row>
      <xdr:rowOff>0</xdr:rowOff>
    </xdr:to>
    <xdr:pic>
      <xdr:nvPicPr>
        <xdr:cNvPr id="93" name="Picture 5" descr="image">
          <a:extLst>
            <a:ext uri="{FF2B5EF4-FFF2-40B4-BE49-F238E27FC236}">
              <a16:creationId xmlns:a16="http://schemas.microsoft.com/office/drawing/2014/main" id="{89A4A435-FD29-5643-AC43-13F39DE640E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146</xdr:row>
      <xdr:rowOff>9525</xdr:rowOff>
    </xdr:from>
    <xdr:to>
      <xdr:col>10</xdr:col>
      <xdr:colOff>238125</xdr:colOff>
      <xdr:row>147</xdr:row>
      <xdr:rowOff>0</xdr:rowOff>
    </xdr:to>
    <xdr:pic>
      <xdr:nvPicPr>
        <xdr:cNvPr id="94" name="Picture 4" descr="image">
          <a:extLst>
            <a:ext uri="{FF2B5EF4-FFF2-40B4-BE49-F238E27FC236}">
              <a16:creationId xmlns:a16="http://schemas.microsoft.com/office/drawing/2014/main" id="{5109976B-44D1-AB4E-B4E6-7990241511E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146</xdr:row>
      <xdr:rowOff>9525</xdr:rowOff>
    </xdr:from>
    <xdr:to>
      <xdr:col>11</xdr:col>
      <xdr:colOff>238125</xdr:colOff>
      <xdr:row>147</xdr:row>
      <xdr:rowOff>0</xdr:rowOff>
    </xdr:to>
    <xdr:pic>
      <xdr:nvPicPr>
        <xdr:cNvPr id="95" name="Picture 3" descr="image">
          <a:extLst>
            <a:ext uri="{FF2B5EF4-FFF2-40B4-BE49-F238E27FC236}">
              <a16:creationId xmlns:a16="http://schemas.microsoft.com/office/drawing/2014/main" id="{005AE429-34E0-8242-9476-BB8208D5E9E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5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146</xdr:row>
      <xdr:rowOff>9525</xdr:rowOff>
    </xdr:from>
    <xdr:to>
      <xdr:col>12</xdr:col>
      <xdr:colOff>238125</xdr:colOff>
      <xdr:row>147</xdr:row>
      <xdr:rowOff>0</xdr:rowOff>
    </xdr:to>
    <xdr:pic>
      <xdr:nvPicPr>
        <xdr:cNvPr id="96" name="Picture 2" descr="image">
          <a:extLst>
            <a:ext uri="{FF2B5EF4-FFF2-40B4-BE49-F238E27FC236}">
              <a16:creationId xmlns:a16="http://schemas.microsoft.com/office/drawing/2014/main" id="{EF5DFDB8-1F55-9242-9A6A-667FE6B6119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146</xdr:row>
      <xdr:rowOff>9525</xdr:rowOff>
    </xdr:from>
    <xdr:to>
      <xdr:col>13</xdr:col>
      <xdr:colOff>238125</xdr:colOff>
      <xdr:row>147</xdr:row>
      <xdr:rowOff>0</xdr:rowOff>
    </xdr:to>
    <xdr:pic>
      <xdr:nvPicPr>
        <xdr:cNvPr id="97" name="Picture 1" descr="image">
          <a:extLst>
            <a:ext uri="{FF2B5EF4-FFF2-40B4-BE49-F238E27FC236}">
              <a16:creationId xmlns:a16="http://schemas.microsoft.com/office/drawing/2014/main" id="{D16BFAFC-0C40-AB41-81BB-13B07B486EB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4114125"/>
          <a:ext cx="927100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3</xdr:row>
      <xdr:rowOff>0</xdr:rowOff>
    </xdr:to>
    <xdr:pic>
      <xdr:nvPicPr>
        <xdr:cNvPr id="2" name="Grafik 1" descr="image">
          <a:extLst>
            <a:ext uri="{FF2B5EF4-FFF2-40B4-BE49-F238E27FC236}">
              <a16:creationId xmlns:a16="http://schemas.microsoft.com/office/drawing/2014/main" id="{1691E244-99D3-8441-942E-89D1493C461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9525</xdr:rowOff>
    </xdr:from>
    <xdr:to>
      <xdr:col>3</xdr:col>
      <xdr:colOff>0</xdr:colOff>
      <xdr:row>3</xdr:row>
      <xdr:rowOff>0</xdr:rowOff>
    </xdr:to>
    <xdr:pic>
      <xdr:nvPicPr>
        <xdr:cNvPr id="3" name="Grafik 2" descr="image">
          <a:extLst>
            <a:ext uri="{FF2B5EF4-FFF2-40B4-BE49-F238E27FC236}">
              <a16:creationId xmlns:a16="http://schemas.microsoft.com/office/drawing/2014/main" id="{CEA8412C-AC61-AD41-AA8E-00B1BB399A8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0</xdr:colOff>
      <xdr:row>3</xdr:row>
      <xdr:rowOff>0</xdr:rowOff>
    </xdr:to>
    <xdr:pic>
      <xdr:nvPicPr>
        <xdr:cNvPr id="4" name="Grafik 3" descr="image">
          <a:extLst>
            <a:ext uri="{FF2B5EF4-FFF2-40B4-BE49-F238E27FC236}">
              <a16:creationId xmlns:a16="http://schemas.microsoft.com/office/drawing/2014/main" id="{DD717E60-1330-0844-9D37-7D2E15BF609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pic>
      <xdr:nvPicPr>
        <xdr:cNvPr id="5" name="Grafik 4" descr="image">
          <a:extLst>
            <a:ext uri="{FF2B5EF4-FFF2-40B4-BE49-F238E27FC236}">
              <a16:creationId xmlns:a16="http://schemas.microsoft.com/office/drawing/2014/main" id="{516EE229-FD3D-CD4A-B7FA-97BE8201D91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5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0</xdr:colOff>
      <xdr:row>3</xdr:row>
      <xdr:rowOff>0</xdr:rowOff>
    </xdr:to>
    <xdr:pic>
      <xdr:nvPicPr>
        <xdr:cNvPr id="6" name="Grafik 5" descr="image">
          <a:extLst>
            <a:ext uri="{FF2B5EF4-FFF2-40B4-BE49-F238E27FC236}">
              <a16:creationId xmlns:a16="http://schemas.microsoft.com/office/drawing/2014/main" id="{6783B042-C181-BD43-8917-B312AA1D6D8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0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2</xdr:row>
      <xdr:rowOff>9525</xdr:rowOff>
    </xdr:from>
    <xdr:to>
      <xdr:col>7</xdr:col>
      <xdr:colOff>0</xdr:colOff>
      <xdr:row>3</xdr:row>
      <xdr:rowOff>0</xdr:rowOff>
    </xdr:to>
    <xdr:pic>
      <xdr:nvPicPr>
        <xdr:cNvPr id="7" name="Grafik 6" descr="image">
          <a:extLst>
            <a:ext uri="{FF2B5EF4-FFF2-40B4-BE49-F238E27FC236}">
              <a16:creationId xmlns:a16="http://schemas.microsoft.com/office/drawing/2014/main" id="{7FB4E3BD-0F33-EB42-BF9C-11D4379DBE0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0</xdr:colOff>
      <xdr:row>3</xdr:row>
      <xdr:rowOff>0</xdr:rowOff>
    </xdr:to>
    <xdr:pic>
      <xdr:nvPicPr>
        <xdr:cNvPr id="8" name="Grafik 7" descr="image">
          <a:extLst>
            <a:ext uri="{FF2B5EF4-FFF2-40B4-BE49-F238E27FC236}">
              <a16:creationId xmlns:a16="http://schemas.microsoft.com/office/drawing/2014/main" id="{4C83A30C-651C-8D4D-9BA8-3E924B85F19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0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3</xdr:row>
      <xdr:rowOff>0</xdr:rowOff>
    </xdr:to>
    <xdr:pic>
      <xdr:nvPicPr>
        <xdr:cNvPr id="9" name="Grafik 8" descr="image">
          <a:extLst>
            <a:ext uri="{FF2B5EF4-FFF2-40B4-BE49-F238E27FC236}">
              <a16:creationId xmlns:a16="http://schemas.microsoft.com/office/drawing/2014/main" id="{6A84348C-2326-7F43-A69C-1AEF88F6E7B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5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10" name="Grafik 9" descr="image">
          <a:extLst>
            <a:ext uri="{FF2B5EF4-FFF2-40B4-BE49-F238E27FC236}">
              <a16:creationId xmlns:a16="http://schemas.microsoft.com/office/drawing/2014/main" id="{E4E649D4-3D92-E749-98AB-6044C00D043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2</xdr:row>
      <xdr:rowOff>9525</xdr:rowOff>
    </xdr:from>
    <xdr:to>
      <xdr:col>11</xdr:col>
      <xdr:colOff>0</xdr:colOff>
      <xdr:row>3</xdr:row>
      <xdr:rowOff>0</xdr:rowOff>
    </xdr:to>
    <xdr:pic>
      <xdr:nvPicPr>
        <xdr:cNvPr id="11" name="Grafik 10" descr="image">
          <a:extLst>
            <a:ext uri="{FF2B5EF4-FFF2-40B4-BE49-F238E27FC236}">
              <a16:creationId xmlns:a16="http://schemas.microsoft.com/office/drawing/2014/main" id="{AB55B5F3-770D-5046-A7A2-B2EABA66311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5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0</xdr:colOff>
      <xdr:row>3</xdr:row>
      <xdr:rowOff>0</xdr:rowOff>
    </xdr:to>
    <xdr:pic>
      <xdr:nvPicPr>
        <xdr:cNvPr id="12" name="Grafik 11" descr="image">
          <a:extLst>
            <a:ext uri="{FF2B5EF4-FFF2-40B4-BE49-F238E27FC236}">
              <a16:creationId xmlns:a16="http://schemas.microsoft.com/office/drawing/2014/main" id="{78EBEACB-DD24-6D4C-8CD2-E52DBFBC6C4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00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2</xdr:row>
      <xdr:rowOff>9525</xdr:rowOff>
    </xdr:from>
    <xdr:to>
      <xdr:col>13</xdr:col>
      <xdr:colOff>0</xdr:colOff>
      <xdr:row>3</xdr:row>
      <xdr:rowOff>0</xdr:rowOff>
    </xdr:to>
    <xdr:pic>
      <xdr:nvPicPr>
        <xdr:cNvPr id="13" name="Grafik 12" descr="image">
          <a:extLst>
            <a:ext uri="{FF2B5EF4-FFF2-40B4-BE49-F238E27FC236}">
              <a16:creationId xmlns:a16="http://schemas.microsoft.com/office/drawing/2014/main" id="{9518F819-3E41-7640-9E2E-41305F9F136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390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3</xdr:row>
      <xdr:rowOff>9525</xdr:rowOff>
    </xdr:from>
    <xdr:to>
      <xdr:col>2</xdr:col>
      <xdr:colOff>0</xdr:colOff>
      <xdr:row>4</xdr:row>
      <xdr:rowOff>0</xdr:rowOff>
    </xdr:to>
    <xdr:pic>
      <xdr:nvPicPr>
        <xdr:cNvPr id="14" name="Grafik 13" descr="image">
          <a:extLst>
            <a:ext uri="{FF2B5EF4-FFF2-40B4-BE49-F238E27FC236}">
              <a16:creationId xmlns:a16="http://schemas.microsoft.com/office/drawing/2014/main" id="{41BCB547-0171-524F-B541-DA3F491B4C7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9525</xdr:rowOff>
    </xdr:from>
    <xdr:to>
      <xdr:col>3</xdr:col>
      <xdr:colOff>0</xdr:colOff>
      <xdr:row>4</xdr:row>
      <xdr:rowOff>0</xdr:rowOff>
    </xdr:to>
    <xdr:pic>
      <xdr:nvPicPr>
        <xdr:cNvPr id="15" name="Grafik 14" descr="image">
          <a:extLst>
            <a:ext uri="{FF2B5EF4-FFF2-40B4-BE49-F238E27FC236}">
              <a16:creationId xmlns:a16="http://schemas.microsoft.com/office/drawing/2014/main" id="{2DD46A0A-D09D-494C-AC36-0926A20D2B7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3</xdr:row>
      <xdr:rowOff>9525</xdr:rowOff>
    </xdr:from>
    <xdr:to>
      <xdr:col>4</xdr:col>
      <xdr:colOff>0</xdr:colOff>
      <xdr:row>4</xdr:row>
      <xdr:rowOff>0</xdr:rowOff>
    </xdr:to>
    <xdr:pic>
      <xdr:nvPicPr>
        <xdr:cNvPr id="16" name="Grafik 15" descr="image">
          <a:extLst>
            <a:ext uri="{FF2B5EF4-FFF2-40B4-BE49-F238E27FC236}">
              <a16:creationId xmlns:a16="http://schemas.microsoft.com/office/drawing/2014/main" id="{FBB5F896-8030-6147-BCEF-5EF9C0187A3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pic>
      <xdr:nvPicPr>
        <xdr:cNvPr id="17" name="Grafik 16" descr="image">
          <a:extLst>
            <a:ext uri="{FF2B5EF4-FFF2-40B4-BE49-F238E27FC236}">
              <a16:creationId xmlns:a16="http://schemas.microsoft.com/office/drawing/2014/main" id="{392350F6-7761-F746-83C1-D6B9B3E4DEF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5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pic>
      <xdr:nvPicPr>
        <xdr:cNvPr id="18" name="Grafik 17" descr="image">
          <a:extLst>
            <a:ext uri="{FF2B5EF4-FFF2-40B4-BE49-F238E27FC236}">
              <a16:creationId xmlns:a16="http://schemas.microsoft.com/office/drawing/2014/main" id="{54195D23-C5E0-0D40-B2EC-D901F0BE2AF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0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3</xdr:row>
      <xdr:rowOff>9525</xdr:rowOff>
    </xdr:from>
    <xdr:to>
      <xdr:col>7</xdr:col>
      <xdr:colOff>0</xdr:colOff>
      <xdr:row>4</xdr:row>
      <xdr:rowOff>0</xdr:rowOff>
    </xdr:to>
    <xdr:pic>
      <xdr:nvPicPr>
        <xdr:cNvPr id="19" name="Grafik 18" descr="image">
          <a:extLst>
            <a:ext uri="{FF2B5EF4-FFF2-40B4-BE49-F238E27FC236}">
              <a16:creationId xmlns:a16="http://schemas.microsoft.com/office/drawing/2014/main" id="{4A195619-510A-E147-A49F-CF87CC69286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3</xdr:row>
      <xdr:rowOff>9525</xdr:rowOff>
    </xdr:from>
    <xdr:to>
      <xdr:col>8</xdr:col>
      <xdr:colOff>0</xdr:colOff>
      <xdr:row>4</xdr:row>
      <xdr:rowOff>0</xdr:rowOff>
    </xdr:to>
    <xdr:pic>
      <xdr:nvPicPr>
        <xdr:cNvPr id="20" name="Grafik 19" descr="image">
          <a:extLst>
            <a:ext uri="{FF2B5EF4-FFF2-40B4-BE49-F238E27FC236}">
              <a16:creationId xmlns:a16="http://schemas.microsoft.com/office/drawing/2014/main" id="{37FD01AF-8DAB-9140-9A62-269BFE7CE33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0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3</xdr:row>
      <xdr:rowOff>9525</xdr:rowOff>
    </xdr:from>
    <xdr:to>
      <xdr:col>9</xdr:col>
      <xdr:colOff>0</xdr:colOff>
      <xdr:row>4</xdr:row>
      <xdr:rowOff>0</xdr:rowOff>
    </xdr:to>
    <xdr:pic>
      <xdr:nvPicPr>
        <xdr:cNvPr id="21" name="Grafik 20" descr="image">
          <a:extLst>
            <a:ext uri="{FF2B5EF4-FFF2-40B4-BE49-F238E27FC236}">
              <a16:creationId xmlns:a16="http://schemas.microsoft.com/office/drawing/2014/main" id="{82A412CE-187C-3D4D-BE97-E7A1DFC1C23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5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3</xdr:row>
      <xdr:rowOff>9525</xdr:rowOff>
    </xdr:from>
    <xdr:to>
      <xdr:col>10</xdr:col>
      <xdr:colOff>0</xdr:colOff>
      <xdr:row>4</xdr:row>
      <xdr:rowOff>0</xdr:rowOff>
    </xdr:to>
    <xdr:pic>
      <xdr:nvPicPr>
        <xdr:cNvPr id="22" name="Grafik 21" descr="image">
          <a:extLst>
            <a:ext uri="{FF2B5EF4-FFF2-40B4-BE49-F238E27FC236}">
              <a16:creationId xmlns:a16="http://schemas.microsoft.com/office/drawing/2014/main" id="{7AF79A10-2401-D045-AEC2-EDC0E10B719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3</xdr:row>
      <xdr:rowOff>9525</xdr:rowOff>
    </xdr:from>
    <xdr:to>
      <xdr:col>11</xdr:col>
      <xdr:colOff>0</xdr:colOff>
      <xdr:row>4</xdr:row>
      <xdr:rowOff>0</xdr:rowOff>
    </xdr:to>
    <xdr:pic>
      <xdr:nvPicPr>
        <xdr:cNvPr id="23" name="Grafik 22" descr="image">
          <a:extLst>
            <a:ext uri="{FF2B5EF4-FFF2-40B4-BE49-F238E27FC236}">
              <a16:creationId xmlns:a16="http://schemas.microsoft.com/office/drawing/2014/main" id="{ECB2DD03-1334-804B-83C0-3DFD9AA9459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5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3</xdr:row>
      <xdr:rowOff>9525</xdr:rowOff>
    </xdr:from>
    <xdr:to>
      <xdr:col>12</xdr:col>
      <xdr:colOff>0</xdr:colOff>
      <xdr:row>4</xdr:row>
      <xdr:rowOff>0</xdr:rowOff>
    </xdr:to>
    <xdr:pic>
      <xdr:nvPicPr>
        <xdr:cNvPr id="24" name="Grafik 23" descr="image">
          <a:extLst>
            <a:ext uri="{FF2B5EF4-FFF2-40B4-BE49-F238E27FC236}">
              <a16:creationId xmlns:a16="http://schemas.microsoft.com/office/drawing/2014/main" id="{0F826221-BB45-E74E-8476-E92837D2265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00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4</xdr:row>
      <xdr:rowOff>0</xdr:rowOff>
    </xdr:to>
    <xdr:pic>
      <xdr:nvPicPr>
        <xdr:cNvPr id="25" name="Grafik 24" descr="image">
          <a:extLst>
            <a:ext uri="{FF2B5EF4-FFF2-40B4-BE49-F238E27FC236}">
              <a16:creationId xmlns:a16="http://schemas.microsoft.com/office/drawing/2014/main" id="{B97AEC22-1BB4-DC46-BC26-7361E1A7161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581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0</xdr:colOff>
      <xdr:row>5</xdr:row>
      <xdr:rowOff>0</xdr:rowOff>
    </xdr:to>
    <xdr:pic>
      <xdr:nvPicPr>
        <xdr:cNvPr id="26" name="Grafik 25" descr="image">
          <a:extLst>
            <a:ext uri="{FF2B5EF4-FFF2-40B4-BE49-F238E27FC236}">
              <a16:creationId xmlns:a16="http://schemas.microsoft.com/office/drawing/2014/main" id="{8DA800E7-29D1-8D44-94D2-61C581002E0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4</xdr:row>
      <xdr:rowOff>9525</xdr:rowOff>
    </xdr:from>
    <xdr:to>
      <xdr:col>3</xdr:col>
      <xdr:colOff>0</xdr:colOff>
      <xdr:row>5</xdr:row>
      <xdr:rowOff>0</xdr:rowOff>
    </xdr:to>
    <xdr:pic>
      <xdr:nvPicPr>
        <xdr:cNvPr id="27" name="Grafik 26" descr="image">
          <a:extLst>
            <a:ext uri="{FF2B5EF4-FFF2-40B4-BE49-F238E27FC236}">
              <a16:creationId xmlns:a16="http://schemas.microsoft.com/office/drawing/2014/main" id="{C20F4748-D53F-4B46-ABF6-58BAFBE94A4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4</xdr:row>
      <xdr:rowOff>9525</xdr:rowOff>
    </xdr:from>
    <xdr:to>
      <xdr:col>4</xdr:col>
      <xdr:colOff>0</xdr:colOff>
      <xdr:row>5</xdr:row>
      <xdr:rowOff>0</xdr:rowOff>
    </xdr:to>
    <xdr:pic>
      <xdr:nvPicPr>
        <xdr:cNvPr id="28" name="Grafik 27" descr="image">
          <a:extLst>
            <a:ext uri="{FF2B5EF4-FFF2-40B4-BE49-F238E27FC236}">
              <a16:creationId xmlns:a16="http://schemas.microsoft.com/office/drawing/2014/main" id="{BD032CFA-4C61-5B45-A8F7-A8B7B67716D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4</xdr:row>
      <xdr:rowOff>9525</xdr:rowOff>
    </xdr:from>
    <xdr:to>
      <xdr:col>5</xdr:col>
      <xdr:colOff>0</xdr:colOff>
      <xdr:row>5</xdr:row>
      <xdr:rowOff>0</xdr:rowOff>
    </xdr:to>
    <xdr:pic>
      <xdr:nvPicPr>
        <xdr:cNvPr id="29" name="Grafik 28" descr="image">
          <a:extLst>
            <a:ext uri="{FF2B5EF4-FFF2-40B4-BE49-F238E27FC236}">
              <a16:creationId xmlns:a16="http://schemas.microsoft.com/office/drawing/2014/main" id="{A3D86BD2-44FA-3E43-A160-4CA5452C3AE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5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4</xdr:row>
      <xdr:rowOff>9525</xdr:rowOff>
    </xdr:from>
    <xdr:to>
      <xdr:col>6</xdr:col>
      <xdr:colOff>0</xdr:colOff>
      <xdr:row>5</xdr:row>
      <xdr:rowOff>0</xdr:rowOff>
    </xdr:to>
    <xdr:pic>
      <xdr:nvPicPr>
        <xdr:cNvPr id="30" name="Grafik 29" descr="image">
          <a:extLst>
            <a:ext uri="{FF2B5EF4-FFF2-40B4-BE49-F238E27FC236}">
              <a16:creationId xmlns:a16="http://schemas.microsoft.com/office/drawing/2014/main" id="{8680F44B-D961-4A4F-8A35-4D3AD2AB335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0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4</xdr:row>
      <xdr:rowOff>9525</xdr:rowOff>
    </xdr:from>
    <xdr:to>
      <xdr:col>7</xdr:col>
      <xdr:colOff>0</xdr:colOff>
      <xdr:row>5</xdr:row>
      <xdr:rowOff>0</xdr:rowOff>
    </xdr:to>
    <xdr:pic>
      <xdr:nvPicPr>
        <xdr:cNvPr id="31" name="Grafik 30" descr="image">
          <a:extLst>
            <a:ext uri="{FF2B5EF4-FFF2-40B4-BE49-F238E27FC236}">
              <a16:creationId xmlns:a16="http://schemas.microsoft.com/office/drawing/2014/main" id="{5EA539D2-5954-3A45-9E2A-FC8253A26B3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4</xdr:row>
      <xdr:rowOff>9525</xdr:rowOff>
    </xdr:from>
    <xdr:to>
      <xdr:col>8</xdr:col>
      <xdr:colOff>0</xdr:colOff>
      <xdr:row>5</xdr:row>
      <xdr:rowOff>0</xdr:rowOff>
    </xdr:to>
    <xdr:pic>
      <xdr:nvPicPr>
        <xdr:cNvPr id="32" name="Grafik 31" descr="image">
          <a:extLst>
            <a:ext uri="{FF2B5EF4-FFF2-40B4-BE49-F238E27FC236}">
              <a16:creationId xmlns:a16="http://schemas.microsoft.com/office/drawing/2014/main" id="{733175AB-9F6D-5942-A94C-8FE0EBA07C1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0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0</xdr:colOff>
      <xdr:row>5</xdr:row>
      <xdr:rowOff>0</xdr:rowOff>
    </xdr:to>
    <xdr:pic>
      <xdr:nvPicPr>
        <xdr:cNvPr id="33" name="Grafik 32" descr="image">
          <a:extLst>
            <a:ext uri="{FF2B5EF4-FFF2-40B4-BE49-F238E27FC236}">
              <a16:creationId xmlns:a16="http://schemas.microsoft.com/office/drawing/2014/main" id="{1952F0E1-CF0C-8240-8A7F-C8488FE9FAC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5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4</xdr:row>
      <xdr:rowOff>9525</xdr:rowOff>
    </xdr:from>
    <xdr:to>
      <xdr:col>10</xdr:col>
      <xdr:colOff>0</xdr:colOff>
      <xdr:row>5</xdr:row>
      <xdr:rowOff>0</xdr:rowOff>
    </xdr:to>
    <xdr:pic>
      <xdr:nvPicPr>
        <xdr:cNvPr id="34" name="Grafik 33" descr="image">
          <a:extLst>
            <a:ext uri="{FF2B5EF4-FFF2-40B4-BE49-F238E27FC236}">
              <a16:creationId xmlns:a16="http://schemas.microsoft.com/office/drawing/2014/main" id="{995BD4C5-F6EC-4A41-A94E-88E05CA39BA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4</xdr:row>
      <xdr:rowOff>9525</xdr:rowOff>
    </xdr:from>
    <xdr:to>
      <xdr:col>11</xdr:col>
      <xdr:colOff>0</xdr:colOff>
      <xdr:row>5</xdr:row>
      <xdr:rowOff>0</xdr:rowOff>
    </xdr:to>
    <xdr:pic>
      <xdr:nvPicPr>
        <xdr:cNvPr id="35" name="Grafik 34" descr="image">
          <a:extLst>
            <a:ext uri="{FF2B5EF4-FFF2-40B4-BE49-F238E27FC236}">
              <a16:creationId xmlns:a16="http://schemas.microsoft.com/office/drawing/2014/main" id="{FF5C1D15-5B8F-E64C-9E92-CF1877A30AC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5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4</xdr:row>
      <xdr:rowOff>9525</xdr:rowOff>
    </xdr:from>
    <xdr:to>
      <xdr:col>12</xdr:col>
      <xdr:colOff>0</xdr:colOff>
      <xdr:row>5</xdr:row>
      <xdr:rowOff>0</xdr:rowOff>
    </xdr:to>
    <xdr:pic>
      <xdr:nvPicPr>
        <xdr:cNvPr id="36" name="Grafik 35" descr="image">
          <a:extLst>
            <a:ext uri="{FF2B5EF4-FFF2-40B4-BE49-F238E27FC236}">
              <a16:creationId xmlns:a16="http://schemas.microsoft.com/office/drawing/2014/main" id="{1609744D-F875-BD4D-AD61-FD75C32AD50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00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4</xdr:row>
      <xdr:rowOff>9525</xdr:rowOff>
    </xdr:from>
    <xdr:to>
      <xdr:col>13</xdr:col>
      <xdr:colOff>0</xdr:colOff>
      <xdr:row>5</xdr:row>
      <xdr:rowOff>0</xdr:rowOff>
    </xdr:to>
    <xdr:pic>
      <xdr:nvPicPr>
        <xdr:cNvPr id="37" name="Grafik 36" descr="image">
          <a:extLst>
            <a:ext uri="{FF2B5EF4-FFF2-40B4-BE49-F238E27FC236}">
              <a16:creationId xmlns:a16="http://schemas.microsoft.com/office/drawing/2014/main" id="{347AD38B-080D-7A4D-AD84-F94F7A9A1A7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771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5</xdr:row>
      <xdr:rowOff>9525</xdr:rowOff>
    </xdr:from>
    <xdr:to>
      <xdr:col>2</xdr:col>
      <xdr:colOff>0</xdr:colOff>
      <xdr:row>6</xdr:row>
      <xdr:rowOff>0</xdr:rowOff>
    </xdr:to>
    <xdr:pic>
      <xdr:nvPicPr>
        <xdr:cNvPr id="38" name="Grafik 37" descr="image">
          <a:extLst>
            <a:ext uri="{FF2B5EF4-FFF2-40B4-BE49-F238E27FC236}">
              <a16:creationId xmlns:a16="http://schemas.microsoft.com/office/drawing/2014/main" id="{D0859D4E-DADA-714D-B9A4-C51DBC02C22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5</xdr:row>
      <xdr:rowOff>9525</xdr:rowOff>
    </xdr:from>
    <xdr:to>
      <xdr:col>3</xdr:col>
      <xdr:colOff>0</xdr:colOff>
      <xdr:row>6</xdr:row>
      <xdr:rowOff>0</xdr:rowOff>
    </xdr:to>
    <xdr:pic>
      <xdr:nvPicPr>
        <xdr:cNvPr id="39" name="Grafik 38" descr="image">
          <a:extLst>
            <a:ext uri="{FF2B5EF4-FFF2-40B4-BE49-F238E27FC236}">
              <a16:creationId xmlns:a16="http://schemas.microsoft.com/office/drawing/2014/main" id="{763CDFB0-0CD8-BC48-81B2-0C50B29ECD9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4</xdr:col>
      <xdr:colOff>0</xdr:colOff>
      <xdr:row>6</xdr:row>
      <xdr:rowOff>0</xdr:rowOff>
    </xdr:to>
    <xdr:pic>
      <xdr:nvPicPr>
        <xdr:cNvPr id="40" name="Grafik 39" descr="image">
          <a:extLst>
            <a:ext uri="{FF2B5EF4-FFF2-40B4-BE49-F238E27FC236}">
              <a16:creationId xmlns:a16="http://schemas.microsoft.com/office/drawing/2014/main" id="{815F7D57-80DE-4242-93E4-3004D29E524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5</xdr:row>
      <xdr:rowOff>9525</xdr:rowOff>
    </xdr:from>
    <xdr:to>
      <xdr:col>5</xdr:col>
      <xdr:colOff>0</xdr:colOff>
      <xdr:row>6</xdr:row>
      <xdr:rowOff>0</xdr:rowOff>
    </xdr:to>
    <xdr:pic>
      <xdr:nvPicPr>
        <xdr:cNvPr id="41" name="Grafik 40" descr="image">
          <a:extLst>
            <a:ext uri="{FF2B5EF4-FFF2-40B4-BE49-F238E27FC236}">
              <a16:creationId xmlns:a16="http://schemas.microsoft.com/office/drawing/2014/main" id="{A58A2B61-C735-5243-ACAB-7F15C5605A7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5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5</xdr:row>
      <xdr:rowOff>9525</xdr:rowOff>
    </xdr:from>
    <xdr:to>
      <xdr:col>6</xdr:col>
      <xdr:colOff>0</xdr:colOff>
      <xdr:row>6</xdr:row>
      <xdr:rowOff>0</xdr:rowOff>
    </xdr:to>
    <xdr:pic>
      <xdr:nvPicPr>
        <xdr:cNvPr id="42" name="Grafik 41" descr="image">
          <a:extLst>
            <a:ext uri="{FF2B5EF4-FFF2-40B4-BE49-F238E27FC236}">
              <a16:creationId xmlns:a16="http://schemas.microsoft.com/office/drawing/2014/main" id="{CCC82A27-EFE3-9642-9F0C-93DB9B3C763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0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5</xdr:row>
      <xdr:rowOff>9525</xdr:rowOff>
    </xdr:from>
    <xdr:to>
      <xdr:col>7</xdr:col>
      <xdr:colOff>0</xdr:colOff>
      <xdr:row>6</xdr:row>
      <xdr:rowOff>0</xdr:rowOff>
    </xdr:to>
    <xdr:pic>
      <xdr:nvPicPr>
        <xdr:cNvPr id="43" name="Grafik 42" descr="image">
          <a:extLst>
            <a:ext uri="{FF2B5EF4-FFF2-40B4-BE49-F238E27FC236}">
              <a16:creationId xmlns:a16="http://schemas.microsoft.com/office/drawing/2014/main" id="{8E4475B0-786D-1446-9900-35141D36EEC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5</xdr:row>
      <xdr:rowOff>9525</xdr:rowOff>
    </xdr:from>
    <xdr:to>
      <xdr:col>8</xdr:col>
      <xdr:colOff>0</xdr:colOff>
      <xdr:row>6</xdr:row>
      <xdr:rowOff>0</xdr:rowOff>
    </xdr:to>
    <xdr:pic>
      <xdr:nvPicPr>
        <xdr:cNvPr id="44" name="Grafik 43" descr="image">
          <a:extLst>
            <a:ext uri="{FF2B5EF4-FFF2-40B4-BE49-F238E27FC236}">
              <a16:creationId xmlns:a16="http://schemas.microsoft.com/office/drawing/2014/main" id="{5E96BAB0-52F0-3F41-AE49-6FDBF49B418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0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0</xdr:colOff>
      <xdr:row>6</xdr:row>
      <xdr:rowOff>0</xdr:rowOff>
    </xdr:to>
    <xdr:pic>
      <xdr:nvPicPr>
        <xdr:cNvPr id="45" name="Grafik 44" descr="image">
          <a:extLst>
            <a:ext uri="{FF2B5EF4-FFF2-40B4-BE49-F238E27FC236}">
              <a16:creationId xmlns:a16="http://schemas.microsoft.com/office/drawing/2014/main" id="{8ABBBEFB-E881-D94A-9B22-F057CA46D4A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5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5</xdr:row>
      <xdr:rowOff>9525</xdr:rowOff>
    </xdr:from>
    <xdr:to>
      <xdr:col>10</xdr:col>
      <xdr:colOff>0</xdr:colOff>
      <xdr:row>6</xdr:row>
      <xdr:rowOff>0</xdr:rowOff>
    </xdr:to>
    <xdr:pic>
      <xdr:nvPicPr>
        <xdr:cNvPr id="46" name="Grafik 45" descr="image">
          <a:extLst>
            <a:ext uri="{FF2B5EF4-FFF2-40B4-BE49-F238E27FC236}">
              <a16:creationId xmlns:a16="http://schemas.microsoft.com/office/drawing/2014/main" id="{638C3B7B-0094-FC49-ABEC-28F07AA80B7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5</xdr:row>
      <xdr:rowOff>9525</xdr:rowOff>
    </xdr:from>
    <xdr:to>
      <xdr:col>11</xdr:col>
      <xdr:colOff>0</xdr:colOff>
      <xdr:row>6</xdr:row>
      <xdr:rowOff>0</xdr:rowOff>
    </xdr:to>
    <xdr:pic>
      <xdr:nvPicPr>
        <xdr:cNvPr id="47" name="Grafik 46" descr="image">
          <a:extLst>
            <a:ext uri="{FF2B5EF4-FFF2-40B4-BE49-F238E27FC236}">
              <a16:creationId xmlns:a16="http://schemas.microsoft.com/office/drawing/2014/main" id="{EF398115-3A49-5441-9056-204478B90DE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5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5</xdr:row>
      <xdr:rowOff>9525</xdr:rowOff>
    </xdr:from>
    <xdr:to>
      <xdr:col>12</xdr:col>
      <xdr:colOff>0</xdr:colOff>
      <xdr:row>6</xdr:row>
      <xdr:rowOff>0</xdr:rowOff>
    </xdr:to>
    <xdr:pic>
      <xdr:nvPicPr>
        <xdr:cNvPr id="48" name="Grafik 47" descr="image">
          <a:extLst>
            <a:ext uri="{FF2B5EF4-FFF2-40B4-BE49-F238E27FC236}">
              <a16:creationId xmlns:a16="http://schemas.microsoft.com/office/drawing/2014/main" id="{C677EA92-18EA-EF47-8F8A-475673C60A3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00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5</xdr:row>
      <xdr:rowOff>9525</xdr:rowOff>
    </xdr:from>
    <xdr:to>
      <xdr:col>13</xdr:col>
      <xdr:colOff>0</xdr:colOff>
      <xdr:row>6</xdr:row>
      <xdr:rowOff>0</xdr:rowOff>
    </xdr:to>
    <xdr:pic>
      <xdr:nvPicPr>
        <xdr:cNvPr id="49" name="Grafik 48" descr="image">
          <a:extLst>
            <a:ext uri="{FF2B5EF4-FFF2-40B4-BE49-F238E27FC236}">
              <a16:creationId xmlns:a16="http://schemas.microsoft.com/office/drawing/2014/main" id="{159A9544-594D-9C49-BCCB-84677DB3082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62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0</xdr:colOff>
      <xdr:row>7</xdr:row>
      <xdr:rowOff>0</xdr:rowOff>
    </xdr:to>
    <xdr:pic>
      <xdr:nvPicPr>
        <xdr:cNvPr id="50" name="Grafik 49" descr="image">
          <a:extLst>
            <a:ext uri="{FF2B5EF4-FFF2-40B4-BE49-F238E27FC236}">
              <a16:creationId xmlns:a16="http://schemas.microsoft.com/office/drawing/2014/main" id="{B5FD3DA6-FB3D-514D-8543-B08E851BBFA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6</xdr:row>
      <xdr:rowOff>9525</xdr:rowOff>
    </xdr:from>
    <xdr:to>
      <xdr:col>3</xdr:col>
      <xdr:colOff>0</xdr:colOff>
      <xdr:row>7</xdr:row>
      <xdr:rowOff>0</xdr:rowOff>
    </xdr:to>
    <xdr:pic>
      <xdr:nvPicPr>
        <xdr:cNvPr id="51" name="Grafik 50" descr="image">
          <a:extLst>
            <a:ext uri="{FF2B5EF4-FFF2-40B4-BE49-F238E27FC236}">
              <a16:creationId xmlns:a16="http://schemas.microsoft.com/office/drawing/2014/main" id="{600176E9-5E92-A941-9E25-C9C79FE4FE8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6</xdr:row>
      <xdr:rowOff>9525</xdr:rowOff>
    </xdr:from>
    <xdr:to>
      <xdr:col>4</xdr:col>
      <xdr:colOff>0</xdr:colOff>
      <xdr:row>7</xdr:row>
      <xdr:rowOff>0</xdr:rowOff>
    </xdr:to>
    <xdr:pic>
      <xdr:nvPicPr>
        <xdr:cNvPr id="52" name="Grafik 51" descr="image">
          <a:extLst>
            <a:ext uri="{FF2B5EF4-FFF2-40B4-BE49-F238E27FC236}">
              <a16:creationId xmlns:a16="http://schemas.microsoft.com/office/drawing/2014/main" id="{F9BF6196-AE5F-D146-A4DA-D2E6BD11727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0</xdr:colOff>
      <xdr:row>7</xdr:row>
      <xdr:rowOff>0</xdr:rowOff>
    </xdr:to>
    <xdr:pic>
      <xdr:nvPicPr>
        <xdr:cNvPr id="53" name="Grafik 52" descr="image">
          <a:extLst>
            <a:ext uri="{FF2B5EF4-FFF2-40B4-BE49-F238E27FC236}">
              <a16:creationId xmlns:a16="http://schemas.microsoft.com/office/drawing/2014/main" id="{FED5A71B-CE53-1641-9A64-180325EAF1C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5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6</xdr:row>
      <xdr:rowOff>9525</xdr:rowOff>
    </xdr:from>
    <xdr:to>
      <xdr:col>6</xdr:col>
      <xdr:colOff>0</xdr:colOff>
      <xdr:row>7</xdr:row>
      <xdr:rowOff>0</xdr:rowOff>
    </xdr:to>
    <xdr:pic>
      <xdr:nvPicPr>
        <xdr:cNvPr id="54" name="Grafik 53" descr="image">
          <a:extLst>
            <a:ext uri="{FF2B5EF4-FFF2-40B4-BE49-F238E27FC236}">
              <a16:creationId xmlns:a16="http://schemas.microsoft.com/office/drawing/2014/main" id="{76FFE018-FDAB-5142-805C-D770D45C5AC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0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6</xdr:row>
      <xdr:rowOff>9525</xdr:rowOff>
    </xdr:from>
    <xdr:to>
      <xdr:col>7</xdr:col>
      <xdr:colOff>0</xdr:colOff>
      <xdr:row>7</xdr:row>
      <xdr:rowOff>0</xdr:rowOff>
    </xdr:to>
    <xdr:pic>
      <xdr:nvPicPr>
        <xdr:cNvPr id="55" name="Grafik 54" descr="image">
          <a:extLst>
            <a:ext uri="{FF2B5EF4-FFF2-40B4-BE49-F238E27FC236}">
              <a16:creationId xmlns:a16="http://schemas.microsoft.com/office/drawing/2014/main" id="{B1912782-EDAC-2746-9AFD-F485C920B61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6</xdr:row>
      <xdr:rowOff>9525</xdr:rowOff>
    </xdr:from>
    <xdr:to>
      <xdr:col>8</xdr:col>
      <xdr:colOff>0</xdr:colOff>
      <xdr:row>7</xdr:row>
      <xdr:rowOff>0</xdr:rowOff>
    </xdr:to>
    <xdr:pic>
      <xdr:nvPicPr>
        <xdr:cNvPr id="56" name="Grafik 55" descr="image">
          <a:extLst>
            <a:ext uri="{FF2B5EF4-FFF2-40B4-BE49-F238E27FC236}">
              <a16:creationId xmlns:a16="http://schemas.microsoft.com/office/drawing/2014/main" id="{F3F787F9-2B6B-D145-A69A-8E4965C8341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0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6</xdr:row>
      <xdr:rowOff>9525</xdr:rowOff>
    </xdr:from>
    <xdr:to>
      <xdr:col>9</xdr:col>
      <xdr:colOff>0</xdr:colOff>
      <xdr:row>7</xdr:row>
      <xdr:rowOff>0</xdr:rowOff>
    </xdr:to>
    <xdr:pic>
      <xdr:nvPicPr>
        <xdr:cNvPr id="57" name="Grafik 56" descr="image">
          <a:extLst>
            <a:ext uri="{FF2B5EF4-FFF2-40B4-BE49-F238E27FC236}">
              <a16:creationId xmlns:a16="http://schemas.microsoft.com/office/drawing/2014/main" id="{BE844FC6-4424-9A43-926D-D0A34BCE7E2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5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6</xdr:row>
      <xdr:rowOff>9525</xdr:rowOff>
    </xdr:from>
    <xdr:to>
      <xdr:col>10</xdr:col>
      <xdr:colOff>0</xdr:colOff>
      <xdr:row>7</xdr:row>
      <xdr:rowOff>0</xdr:rowOff>
    </xdr:to>
    <xdr:pic>
      <xdr:nvPicPr>
        <xdr:cNvPr id="58" name="Grafik 57" descr="image">
          <a:extLst>
            <a:ext uri="{FF2B5EF4-FFF2-40B4-BE49-F238E27FC236}">
              <a16:creationId xmlns:a16="http://schemas.microsoft.com/office/drawing/2014/main" id="{B916F7E7-664C-F645-A210-7CB17BB88D3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6</xdr:row>
      <xdr:rowOff>9525</xdr:rowOff>
    </xdr:from>
    <xdr:to>
      <xdr:col>11</xdr:col>
      <xdr:colOff>0</xdr:colOff>
      <xdr:row>7</xdr:row>
      <xdr:rowOff>0</xdr:rowOff>
    </xdr:to>
    <xdr:pic>
      <xdr:nvPicPr>
        <xdr:cNvPr id="59" name="Grafik 58" descr="image">
          <a:extLst>
            <a:ext uri="{FF2B5EF4-FFF2-40B4-BE49-F238E27FC236}">
              <a16:creationId xmlns:a16="http://schemas.microsoft.com/office/drawing/2014/main" id="{25E9B606-4D44-CA49-AF84-17AF9762BF8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5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6</xdr:row>
      <xdr:rowOff>9525</xdr:rowOff>
    </xdr:from>
    <xdr:to>
      <xdr:col>12</xdr:col>
      <xdr:colOff>0</xdr:colOff>
      <xdr:row>7</xdr:row>
      <xdr:rowOff>0</xdr:rowOff>
    </xdr:to>
    <xdr:pic>
      <xdr:nvPicPr>
        <xdr:cNvPr id="60" name="Grafik 59" descr="image">
          <a:extLst>
            <a:ext uri="{FF2B5EF4-FFF2-40B4-BE49-F238E27FC236}">
              <a16:creationId xmlns:a16="http://schemas.microsoft.com/office/drawing/2014/main" id="{C600B9D5-BB7D-DF4D-A547-17F5C1180F3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00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6</xdr:row>
      <xdr:rowOff>9525</xdr:rowOff>
    </xdr:from>
    <xdr:to>
      <xdr:col>13</xdr:col>
      <xdr:colOff>0</xdr:colOff>
      <xdr:row>7</xdr:row>
      <xdr:rowOff>0</xdr:rowOff>
    </xdr:to>
    <xdr:pic>
      <xdr:nvPicPr>
        <xdr:cNvPr id="61" name="Grafik 60" descr="image">
          <a:extLst>
            <a:ext uri="{FF2B5EF4-FFF2-40B4-BE49-F238E27FC236}">
              <a16:creationId xmlns:a16="http://schemas.microsoft.com/office/drawing/2014/main" id="{6DA5C28F-82EA-E246-8604-10641BB2672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152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7</xdr:row>
      <xdr:rowOff>9525</xdr:rowOff>
    </xdr:from>
    <xdr:to>
      <xdr:col>2</xdr:col>
      <xdr:colOff>0</xdr:colOff>
      <xdr:row>8</xdr:row>
      <xdr:rowOff>0</xdr:rowOff>
    </xdr:to>
    <xdr:pic>
      <xdr:nvPicPr>
        <xdr:cNvPr id="62" name="Grafik 61" descr="image">
          <a:extLst>
            <a:ext uri="{FF2B5EF4-FFF2-40B4-BE49-F238E27FC236}">
              <a16:creationId xmlns:a16="http://schemas.microsoft.com/office/drawing/2014/main" id="{074D0DBB-8E2B-2E48-8B3B-9E4D5DC6264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9525</xdr:rowOff>
    </xdr:from>
    <xdr:to>
      <xdr:col>3</xdr:col>
      <xdr:colOff>0</xdr:colOff>
      <xdr:row>8</xdr:row>
      <xdr:rowOff>0</xdr:rowOff>
    </xdr:to>
    <xdr:pic>
      <xdr:nvPicPr>
        <xdr:cNvPr id="63" name="Grafik 62" descr="image">
          <a:extLst>
            <a:ext uri="{FF2B5EF4-FFF2-40B4-BE49-F238E27FC236}">
              <a16:creationId xmlns:a16="http://schemas.microsoft.com/office/drawing/2014/main" id="{215DB72B-847F-A74E-B79E-ACFAA3DD0A2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7</xdr:row>
      <xdr:rowOff>9525</xdr:rowOff>
    </xdr:from>
    <xdr:to>
      <xdr:col>4</xdr:col>
      <xdr:colOff>0</xdr:colOff>
      <xdr:row>8</xdr:row>
      <xdr:rowOff>0</xdr:rowOff>
    </xdr:to>
    <xdr:pic>
      <xdr:nvPicPr>
        <xdr:cNvPr id="64" name="Grafik 63" descr="image">
          <a:extLst>
            <a:ext uri="{FF2B5EF4-FFF2-40B4-BE49-F238E27FC236}">
              <a16:creationId xmlns:a16="http://schemas.microsoft.com/office/drawing/2014/main" id="{D79D6A6E-8163-6243-A000-2F21DCFD4C9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0</xdr:colOff>
      <xdr:row>8</xdr:row>
      <xdr:rowOff>0</xdr:rowOff>
    </xdr:to>
    <xdr:pic>
      <xdr:nvPicPr>
        <xdr:cNvPr id="65" name="Grafik 64" descr="image">
          <a:extLst>
            <a:ext uri="{FF2B5EF4-FFF2-40B4-BE49-F238E27FC236}">
              <a16:creationId xmlns:a16="http://schemas.microsoft.com/office/drawing/2014/main" id="{EB3B9E92-4B37-3C42-AE74-38F67F986E8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5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8</xdr:row>
      <xdr:rowOff>0</xdr:rowOff>
    </xdr:to>
    <xdr:pic>
      <xdr:nvPicPr>
        <xdr:cNvPr id="66" name="Grafik 65" descr="image">
          <a:extLst>
            <a:ext uri="{FF2B5EF4-FFF2-40B4-BE49-F238E27FC236}">
              <a16:creationId xmlns:a16="http://schemas.microsoft.com/office/drawing/2014/main" id="{5BA61C58-59C4-5C4B-9407-DA4EE14DF87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0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8</xdr:row>
      <xdr:rowOff>0</xdr:rowOff>
    </xdr:to>
    <xdr:pic>
      <xdr:nvPicPr>
        <xdr:cNvPr id="67" name="Grafik 66" descr="image">
          <a:extLst>
            <a:ext uri="{FF2B5EF4-FFF2-40B4-BE49-F238E27FC236}">
              <a16:creationId xmlns:a16="http://schemas.microsoft.com/office/drawing/2014/main" id="{36391FBF-30CB-9C46-9D50-8D232230AB2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7</xdr:row>
      <xdr:rowOff>9525</xdr:rowOff>
    </xdr:from>
    <xdr:to>
      <xdr:col>8</xdr:col>
      <xdr:colOff>0</xdr:colOff>
      <xdr:row>8</xdr:row>
      <xdr:rowOff>0</xdr:rowOff>
    </xdr:to>
    <xdr:pic>
      <xdr:nvPicPr>
        <xdr:cNvPr id="68" name="Grafik 67" descr="image">
          <a:extLst>
            <a:ext uri="{FF2B5EF4-FFF2-40B4-BE49-F238E27FC236}">
              <a16:creationId xmlns:a16="http://schemas.microsoft.com/office/drawing/2014/main" id="{3FEBB03B-D925-2440-BFC0-D868DB38E8D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0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7</xdr:row>
      <xdr:rowOff>9525</xdr:rowOff>
    </xdr:from>
    <xdr:to>
      <xdr:col>9</xdr:col>
      <xdr:colOff>0</xdr:colOff>
      <xdr:row>8</xdr:row>
      <xdr:rowOff>0</xdr:rowOff>
    </xdr:to>
    <xdr:pic>
      <xdr:nvPicPr>
        <xdr:cNvPr id="69" name="Grafik 68" descr="image">
          <a:extLst>
            <a:ext uri="{FF2B5EF4-FFF2-40B4-BE49-F238E27FC236}">
              <a16:creationId xmlns:a16="http://schemas.microsoft.com/office/drawing/2014/main" id="{AB97020B-FCB2-C84D-B450-009EF82B59C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5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7</xdr:row>
      <xdr:rowOff>9525</xdr:rowOff>
    </xdr:from>
    <xdr:to>
      <xdr:col>10</xdr:col>
      <xdr:colOff>0</xdr:colOff>
      <xdr:row>8</xdr:row>
      <xdr:rowOff>0</xdr:rowOff>
    </xdr:to>
    <xdr:pic>
      <xdr:nvPicPr>
        <xdr:cNvPr id="70" name="Grafik 69" descr="image">
          <a:extLst>
            <a:ext uri="{FF2B5EF4-FFF2-40B4-BE49-F238E27FC236}">
              <a16:creationId xmlns:a16="http://schemas.microsoft.com/office/drawing/2014/main" id="{7047DFA8-7C13-6C49-8D9A-70B284235E3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7</xdr:row>
      <xdr:rowOff>9525</xdr:rowOff>
    </xdr:from>
    <xdr:to>
      <xdr:col>11</xdr:col>
      <xdr:colOff>0</xdr:colOff>
      <xdr:row>8</xdr:row>
      <xdr:rowOff>0</xdr:rowOff>
    </xdr:to>
    <xdr:pic>
      <xdr:nvPicPr>
        <xdr:cNvPr id="71" name="Grafik 70" descr="image">
          <a:extLst>
            <a:ext uri="{FF2B5EF4-FFF2-40B4-BE49-F238E27FC236}">
              <a16:creationId xmlns:a16="http://schemas.microsoft.com/office/drawing/2014/main" id="{E42BB78D-AAF0-4F44-90F4-84FD7AA6F39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5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7</xdr:row>
      <xdr:rowOff>9525</xdr:rowOff>
    </xdr:from>
    <xdr:to>
      <xdr:col>12</xdr:col>
      <xdr:colOff>0</xdr:colOff>
      <xdr:row>8</xdr:row>
      <xdr:rowOff>0</xdr:rowOff>
    </xdr:to>
    <xdr:pic>
      <xdr:nvPicPr>
        <xdr:cNvPr id="72" name="Grafik 71" descr="image">
          <a:extLst>
            <a:ext uri="{FF2B5EF4-FFF2-40B4-BE49-F238E27FC236}">
              <a16:creationId xmlns:a16="http://schemas.microsoft.com/office/drawing/2014/main" id="{FAF45701-D8E4-6C4E-9CE8-45D1DAC670A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00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7</xdr:row>
      <xdr:rowOff>9525</xdr:rowOff>
    </xdr:from>
    <xdr:to>
      <xdr:col>13</xdr:col>
      <xdr:colOff>0</xdr:colOff>
      <xdr:row>8</xdr:row>
      <xdr:rowOff>0</xdr:rowOff>
    </xdr:to>
    <xdr:pic>
      <xdr:nvPicPr>
        <xdr:cNvPr id="73" name="Grafik 72" descr="image">
          <a:extLst>
            <a:ext uri="{FF2B5EF4-FFF2-40B4-BE49-F238E27FC236}">
              <a16:creationId xmlns:a16="http://schemas.microsoft.com/office/drawing/2014/main" id="{11259A24-2BC2-4C4B-8063-76C89FF2C8A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343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8</xdr:row>
      <xdr:rowOff>9525</xdr:rowOff>
    </xdr:from>
    <xdr:to>
      <xdr:col>2</xdr:col>
      <xdr:colOff>0</xdr:colOff>
      <xdr:row>9</xdr:row>
      <xdr:rowOff>0</xdr:rowOff>
    </xdr:to>
    <xdr:pic>
      <xdr:nvPicPr>
        <xdr:cNvPr id="74" name="Grafik 73" descr="image">
          <a:extLst>
            <a:ext uri="{FF2B5EF4-FFF2-40B4-BE49-F238E27FC236}">
              <a16:creationId xmlns:a16="http://schemas.microsoft.com/office/drawing/2014/main" id="{D2DFA66D-2559-8349-B175-75F6D148BB0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8</xdr:row>
      <xdr:rowOff>9525</xdr:rowOff>
    </xdr:from>
    <xdr:to>
      <xdr:col>3</xdr:col>
      <xdr:colOff>0</xdr:colOff>
      <xdr:row>9</xdr:row>
      <xdr:rowOff>0</xdr:rowOff>
    </xdr:to>
    <xdr:pic>
      <xdr:nvPicPr>
        <xdr:cNvPr id="75" name="Grafik 74" descr="image">
          <a:extLst>
            <a:ext uri="{FF2B5EF4-FFF2-40B4-BE49-F238E27FC236}">
              <a16:creationId xmlns:a16="http://schemas.microsoft.com/office/drawing/2014/main" id="{33330A99-9B7C-C848-BA25-63111BFEBEB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4</xdr:col>
      <xdr:colOff>0</xdr:colOff>
      <xdr:row>9</xdr:row>
      <xdr:rowOff>0</xdr:rowOff>
    </xdr:to>
    <xdr:pic>
      <xdr:nvPicPr>
        <xdr:cNvPr id="76" name="Grafik 75" descr="image">
          <a:extLst>
            <a:ext uri="{FF2B5EF4-FFF2-40B4-BE49-F238E27FC236}">
              <a16:creationId xmlns:a16="http://schemas.microsoft.com/office/drawing/2014/main" id="{B0214F59-5136-A547-A715-7C2D1EC1405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8</xdr:row>
      <xdr:rowOff>9525</xdr:rowOff>
    </xdr:from>
    <xdr:to>
      <xdr:col>5</xdr:col>
      <xdr:colOff>0</xdr:colOff>
      <xdr:row>9</xdr:row>
      <xdr:rowOff>0</xdr:rowOff>
    </xdr:to>
    <xdr:pic>
      <xdr:nvPicPr>
        <xdr:cNvPr id="77" name="Grafik 76" descr="image">
          <a:extLst>
            <a:ext uri="{FF2B5EF4-FFF2-40B4-BE49-F238E27FC236}">
              <a16:creationId xmlns:a16="http://schemas.microsoft.com/office/drawing/2014/main" id="{B0D6698E-DECA-4747-B796-454F7FCAB40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5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pic>
      <xdr:nvPicPr>
        <xdr:cNvPr id="78" name="Grafik 77" descr="image">
          <a:extLst>
            <a:ext uri="{FF2B5EF4-FFF2-40B4-BE49-F238E27FC236}">
              <a16:creationId xmlns:a16="http://schemas.microsoft.com/office/drawing/2014/main" id="{0F220023-67F8-1448-9C05-F93E0FB457C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0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8</xdr:row>
      <xdr:rowOff>9525</xdr:rowOff>
    </xdr:from>
    <xdr:to>
      <xdr:col>7</xdr:col>
      <xdr:colOff>0</xdr:colOff>
      <xdr:row>9</xdr:row>
      <xdr:rowOff>0</xdr:rowOff>
    </xdr:to>
    <xdr:pic>
      <xdr:nvPicPr>
        <xdr:cNvPr id="79" name="Grafik 78" descr="image">
          <a:extLst>
            <a:ext uri="{FF2B5EF4-FFF2-40B4-BE49-F238E27FC236}">
              <a16:creationId xmlns:a16="http://schemas.microsoft.com/office/drawing/2014/main" id="{DB8768F0-DBB2-9A45-BD10-E12BC9ACCF1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8</xdr:row>
      <xdr:rowOff>9525</xdr:rowOff>
    </xdr:from>
    <xdr:to>
      <xdr:col>8</xdr:col>
      <xdr:colOff>0</xdr:colOff>
      <xdr:row>9</xdr:row>
      <xdr:rowOff>0</xdr:rowOff>
    </xdr:to>
    <xdr:pic>
      <xdr:nvPicPr>
        <xdr:cNvPr id="80" name="Grafik 79" descr="image">
          <a:extLst>
            <a:ext uri="{FF2B5EF4-FFF2-40B4-BE49-F238E27FC236}">
              <a16:creationId xmlns:a16="http://schemas.microsoft.com/office/drawing/2014/main" id="{01314312-29EB-EC46-B11C-DDFB115A8BD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0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8</xdr:row>
      <xdr:rowOff>9525</xdr:rowOff>
    </xdr:from>
    <xdr:to>
      <xdr:col>9</xdr:col>
      <xdr:colOff>0</xdr:colOff>
      <xdr:row>9</xdr:row>
      <xdr:rowOff>0</xdr:rowOff>
    </xdr:to>
    <xdr:pic>
      <xdr:nvPicPr>
        <xdr:cNvPr id="81" name="Grafik 80" descr="image">
          <a:extLst>
            <a:ext uri="{FF2B5EF4-FFF2-40B4-BE49-F238E27FC236}">
              <a16:creationId xmlns:a16="http://schemas.microsoft.com/office/drawing/2014/main" id="{FDD1572A-35E5-A443-AB79-CDC77710FBD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5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8</xdr:row>
      <xdr:rowOff>9525</xdr:rowOff>
    </xdr:from>
    <xdr:to>
      <xdr:col>10</xdr:col>
      <xdr:colOff>0</xdr:colOff>
      <xdr:row>9</xdr:row>
      <xdr:rowOff>0</xdr:rowOff>
    </xdr:to>
    <xdr:pic>
      <xdr:nvPicPr>
        <xdr:cNvPr id="82" name="Grafik 81" descr="image">
          <a:extLst>
            <a:ext uri="{FF2B5EF4-FFF2-40B4-BE49-F238E27FC236}">
              <a16:creationId xmlns:a16="http://schemas.microsoft.com/office/drawing/2014/main" id="{59EE4DA5-31CA-B946-9FA2-CA2C1BBF266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8</xdr:row>
      <xdr:rowOff>9525</xdr:rowOff>
    </xdr:from>
    <xdr:to>
      <xdr:col>11</xdr:col>
      <xdr:colOff>0</xdr:colOff>
      <xdr:row>9</xdr:row>
      <xdr:rowOff>0</xdr:rowOff>
    </xdr:to>
    <xdr:pic>
      <xdr:nvPicPr>
        <xdr:cNvPr id="83" name="Grafik 82" descr="image">
          <a:extLst>
            <a:ext uri="{FF2B5EF4-FFF2-40B4-BE49-F238E27FC236}">
              <a16:creationId xmlns:a16="http://schemas.microsoft.com/office/drawing/2014/main" id="{0A95C86B-C666-1D4A-9149-F2C3EAB7C69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5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8</xdr:row>
      <xdr:rowOff>9525</xdr:rowOff>
    </xdr:from>
    <xdr:to>
      <xdr:col>12</xdr:col>
      <xdr:colOff>0</xdr:colOff>
      <xdr:row>9</xdr:row>
      <xdr:rowOff>0</xdr:rowOff>
    </xdr:to>
    <xdr:pic>
      <xdr:nvPicPr>
        <xdr:cNvPr id="84" name="Grafik 83" descr="image">
          <a:extLst>
            <a:ext uri="{FF2B5EF4-FFF2-40B4-BE49-F238E27FC236}">
              <a16:creationId xmlns:a16="http://schemas.microsoft.com/office/drawing/2014/main" id="{F5F3A07A-8BAA-9843-B98B-6CF8852951F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00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8</xdr:row>
      <xdr:rowOff>9525</xdr:rowOff>
    </xdr:from>
    <xdr:to>
      <xdr:col>13</xdr:col>
      <xdr:colOff>0</xdr:colOff>
      <xdr:row>9</xdr:row>
      <xdr:rowOff>0</xdr:rowOff>
    </xdr:to>
    <xdr:pic>
      <xdr:nvPicPr>
        <xdr:cNvPr id="85" name="Grafik 84" descr="image">
          <a:extLst>
            <a:ext uri="{FF2B5EF4-FFF2-40B4-BE49-F238E27FC236}">
              <a16:creationId xmlns:a16="http://schemas.microsoft.com/office/drawing/2014/main" id="{95B99532-C51B-0342-BD0E-AB0E5E00726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5335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9525</xdr:rowOff>
    </xdr:from>
    <xdr:to>
      <xdr:col>2</xdr:col>
      <xdr:colOff>0</xdr:colOff>
      <xdr:row>10</xdr:row>
      <xdr:rowOff>0</xdr:rowOff>
    </xdr:to>
    <xdr:pic>
      <xdr:nvPicPr>
        <xdr:cNvPr id="86" name="Grafik 85" descr="image">
          <a:extLst>
            <a:ext uri="{FF2B5EF4-FFF2-40B4-BE49-F238E27FC236}">
              <a16:creationId xmlns:a16="http://schemas.microsoft.com/office/drawing/2014/main" id="{07CE207F-B934-094A-B42A-1D9FBEEA40C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9525</xdr:colOff>
      <xdr:row>9</xdr:row>
      <xdr:rowOff>9525</xdr:rowOff>
    </xdr:from>
    <xdr:to>
      <xdr:col>3</xdr:col>
      <xdr:colOff>0</xdr:colOff>
      <xdr:row>10</xdr:row>
      <xdr:rowOff>0</xdr:rowOff>
    </xdr:to>
    <xdr:pic>
      <xdr:nvPicPr>
        <xdr:cNvPr id="87" name="Grafik 86" descr="image">
          <a:extLst>
            <a:ext uri="{FF2B5EF4-FFF2-40B4-BE49-F238E27FC236}">
              <a16:creationId xmlns:a16="http://schemas.microsoft.com/office/drawing/2014/main" id="{C1B37A81-3F88-8D49-B127-50362203DF1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3</xdr:col>
      <xdr:colOff>9525</xdr:colOff>
      <xdr:row>9</xdr:row>
      <xdr:rowOff>9525</xdr:rowOff>
    </xdr:from>
    <xdr:to>
      <xdr:col>4</xdr:col>
      <xdr:colOff>0</xdr:colOff>
      <xdr:row>10</xdr:row>
      <xdr:rowOff>0</xdr:rowOff>
    </xdr:to>
    <xdr:pic>
      <xdr:nvPicPr>
        <xdr:cNvPr id="88" name="Grafik 87" descr="image">
          <a:extLst>
            <a:ext uri="{FF2B5EF4-FFF2-40B4-BE49-F238E27FC236}">
              <a16:creationId xmlns:a16="http://schemas.microsoft.com/office/drawing/2014/main" id="{4F17D6AC-AA11-3B4A-94C0-BE1DA42A82B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9525</xdr:colOff>
      <xdr:row>9</xdr:row>
      <xdr:rowOff>9525</xdr:rowOff>
    </xdr:from>
    <xdr:to>
      <xdr:col>5</xdr:col>
      <xdr:colOff>0</xdr:colOff>
      <xdr:row>10</xdr:row>
      <xdr:rowOff>0</xdr:rowOff>
    </xdr:to>
    <xdr:pic>
      <xdr:nvPicPr>
        <xdr:cNvPr id="89" name="Grafik 88" descr="image">
          <a:extLst>
            <a:ext uri="{FF2B5EF4-FFF2-40B4-BE49-F238E27FC236}">
              <a16:creationId xmlns:a16="http://schemas.microsoft.com/office/drawing/2014/main" id="{C2A6EF98-E53C-A04F-9EAD-539B2D5E6D1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5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9525</xdr:colOff>
      <xdr:row>9</xdr:row>
      <xdr:rowOff>9525</xdr:rowOff>
    </xdr:from>
    <xdr:to>
      <xdr:col>6</xdr:col>
      <xdr:colOff>0</xdr:colOff>
      <xdr:row>10</xdr:row>
      <xdr:rowOff>0</xdr:rowOff>
    </xdr:to>
    <xdr:pic>
      <xdr:nvPicPr>
        <xdr:cNvPr id="90" name="Grafik 89" descr="image">
          <a:extLst>
            <a:ext uri="{FF2B5EF4-FFF2-40B4-BE49-F238E27FC236}">
              <a16:creationId xmlns:a16="http://schemas.microsoft.com/office/drawing/2014/main" id="{49752AB5-5A7A-2745-A216-CD74DFE3BD3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0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10</xdr:row>
      <xdr:rowOff>0</xdr:rowOff>
    </xdr:to>
    <xdr:pic>
      <xdr:nvPicPr>
        <xdr:cNvPr id="91" name="Grafik 90" descr="image">
          <a:extLst>
            <a:ext uri="{FF2B5EF4-FFF2-40B4-BE49-F238E27FC236}">
              <a16:creationId xmlns:a16="http://schemas.microsoft.com/office/drawing/2014/main" id="{A4A765A1-68FC-B442-885A-E8C0EC2D787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9525</xdr:colOff>
      <xdr:row>9</xdr:row>
      <xdr:rowOff>9525</xdr:rowOff>
    </xdr:from>
    <xdr:to>
      <xdr:col>8</xdr:col>
      <xdr:colOff>0</xdr:colOff>
      <xdr:row>10</xdr:row>
      <xdr:rowOff>0</xdr:rowOff>
    </xdr:to>
    <xdr:pic>
      <xdr:nvPicPr>
        <xdr:cNvPr id="92" name="Grafik 91" descr="image">
          <a:extLst>
            <a:ext uri="{FF2B5EF4-FFF2-40B4-BE49-F238E27FC236}">
              <a16:creationId xmlns:a16="http://schemas.microsoft.com/office/drawing/2014/main" id="{E647E22A-CCA1-9B49-BA37-ABEF2EE60F4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0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9525</xdr:colOff>
      <xdr:row>9</xdr:row>
      <xdr:rowOff>9525</xdr:rowOff>
    </xdr:from>
    <xdr:to>
      <xdr:col>9</xdr:col>
      <xdr:colOff>0</xdr:colOff>
      <xdr:row>10</xdr:row>
      <xdr:rowOff>0</xdr:rowOff>
    </xdr:to>
    <xdr:pic>
      <xdr:nvPicPr>
        <xdr:cNvPr id="93" name="Grafik 92" descr="image">
          <a:extLst>
            <a:ext uri="{FF2B5EF4-FFF2-40B4-BE49-F238E27FC236}">
              <a16:creationId xmlns:a16="http://schemas.microsoft.com/office/drawing/2014/main" id="{7CB2BD1A-5ED5-1041-B3F9-487FBEE6A10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5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9525</xdr:colOff>
      <xdr:row>9</xdr:row>
      <xdr:rowOff>9525</xdr:rowOff>
    </xdr:from>
    <xdr:to>
      <xdr:col>10</xdr:col>
      <xdr:colOff>0</xdr:colOff>
      <xdr:row>10</xdr:row>
      <xdr:rowOff>0</xdr:rowOff>
    </xdr:to>
    <xdr:pic>
      <xdr:nvPicPr>
        <xdr:cNvPr id="94" name="Grafik 93" descr="image">
          <a:extLst>
            <a:ext uri="{FF2B5EF4-FFF2-40B4-BE49-F238E27FC236}">
              <a16:creationId xmlns:a16="http://schemas.microsoft.com/office/drawing/2014/main" id="{DE4DC57E-4095-8D43-B37C-C32193BAB76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9525</xdr:colOff>
      <xdr:row>9</xdr:row>
      <xdr:rowOff>9525</xdr:rowOff>
    </xdr:from>
    <xdr:to>
      <xdr:col>11</xdr:col>
      <xdr:colOff>0</xdr:colOff>
      <xdr:row>10</xdr:row>
      <xdr:rowOff>0</xdr:rowOff>
    </xdr:to>
    <xdr:pic>
      <xdr:nvPicPr>
        <xdr:cNvPr id="95" name="Grafik 94" descr="image">
          <a:extLst>
            <a:ext uri="{FF2B5EF4-FFF2-40B4-BE49-F238E27FC236}">
              <a16:creationId xmlns:a16="http://schemas.microsoft.com/office/drawing/2014/main" id="{CD119753-259A-2047-9C6F-1088B587227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5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9525</xdr:colOff>
      <xdr:row>9</xdr:row>
      <xdr:rowOff>9525</xdr:rowOff>
    </xdr:from>
    <xdr:to>
      <xdr:col>12</xdr:col>
      <xdr:colOff>0</xdr:colOff>
      <xdr:row>10</xdr:row>
      <xdr:rowOff>0</xdr:rowOff>
    </xdr:to>
    <xdr:pic>
      <xdr:nvPicPr>
        <xdr:cNvPr id="96" name="Grafik 95" descr="image">
          <a:extLst>
            <a:ext uri="{FF2B5EF4-FFF2-40B4-BE49-F238E27FC236}">
              <a16:creationId xmlns:a16="http://schemas.microsoft.com/office/drawing/2014/main" id="{AD2EF182-6085-1B46-9289-650AA1B69F5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00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12</xdr:col>
      <xdr:colOff>9525</xdr:colOff>
      <xdr:row>9</xdr:row>
      <xdr:rowOff>9525</xdr:rowOff>
    </xdr:from>
    <xdr:to>
      <xdr:col>13</xdr:col>
      <xdr:colOff>0</xdr:colOff>
      <xdr:row>10</xdr:row>
      <xdr:rowOff>0</xdr:rowOff>
    </xdr:to>
    <xdr:pic>
      <xdr:nvPicPr>
        <xdr:cNvPr id="97" name="Grafik 96" descr="image">
          <a:extLst>
            <a:ext uri="{FF2B5EF4-FFF2-40B4-BE49-F238E27FC236}">
              <a16:creationId xmlns:a16="http://schemas.microsoft.com/office/drawing/2014/main" id="{8E6AA753-17E4-0D45-B301-974BDECDF60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724025"/>
          <a:ext cx="815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679450</xdr:colOff>
      <xdr:row>9</xdr:row>
      <xdr:rowOff>133350</xdr:rowOff>
    </xdr:from>
    <xdr:to>
      <xdr:col>10</xdr:col>
      <xdr:colOff>38100</xdr:colOff>
      <xdr:row>26</xdr:row>
      <xdr:rowOff>139700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516470E-2A23-1B48-A80D-AFE2EA857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Ergebnisse/Immobilisierung/LacZ%20EziG/binding%20efficiency%20Lac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EziG1+2"/>
      <sheetName val="EziG3"/>
    </sheetNames>
    <sheetDataSet>
      <sheetData sheetId="0">
        <row r="21">
          <cell r="BM21">
            <v>4.0986885245901643E-3</v>
          </cell>
          <cell r="BO21">
            <v>3.0199947117927027E-3</v>
          </cell>
          <cell r="BQ21">
            <v>5.3280803807509245E-3</v>
          </cell>
        </row>
      </sheetData>
      <sheetData sheetId="1">
        <row r="21">
          <cell r="BS21">
            <v>4.5370333157059763E-3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4F09-D30A-FB44-85CF-6F57801144C8}">
  <dimension ref="A2:CU107"/>
  <sheetViews>
    <sheetView topLeftCell="A15" workbookViewId="0">
      <selection activeCell="B26" sqref="B26:B71"/>
    </sheetView>
  </sheetViews>
  <sheetFormatPr baseColWidth="10" defaultColWidth="9.1640625" defaultRowHeight="13" x14ac:dyDescent="0.15"/>
  <cols>
    <col min="1" max="1" width="20.6640625" style="1" customWidth="1"/>
    <col min="2" max="2" width="12.6640625" style="1" customWidth="1"/>
    <col min="3" max="16384" width="9.1640625" style="1"/>
  </cols>
  <sheetData>
    <row r="2" spans="1:2" x14ac:dyDescent="0.15">
      <c r="A2" s="1" t="s">
        <v>151</v>
      </c>
      <c r="B2" s="1" t="s">
        <v>150</v>
      </c>
    </row>
    <row r="4" spans="1:2" x14ac:dyDescent="0.15">
      <c r="A4" s="1" t="s">
        <v>149</v>
      </c>
    </row>
    <row r="5" spans="1:2" x14ac:dyDescent="0.15">
      <c r="A5" s="1" t="s">
        <v>148</v>
      </c>
    </row>
    <row r="6" spans="1:2" x14ac:dyDescent="0.15">
      <c r="A6" s="1" t="s">
        <v>147</v>
      </c>
      <c r="B6" s="1" t="s">
        <v>146</v>
      </c>
    </row>
    <row r="7" spans="1:2" x14ac:dyDescent="0.15">
      <c r="A7" s="1" t="s">
        <v>145</v>
      </c>
      <c r="B7" s="14">
        <v>44075</v>
      </c>
    </row>
    <row r="8" spans="1:2" x14ac:dyDescent="0.15">
      <c r="A8" s="1" t="s">
        <v>126</v>
      </c>
      <c r="B8" s="13">
        <v>0.49740740740740735</v>
      </c>
    </row>
    <row r="9" spans="1:2" x14ac:dyDescent="0.15">
      <c r="A9" s="1" t="s">
        <v>144</v>
      </c>
      <c r="B9" s="1" t="s">
        <v>143</v>
      </c>
    </row>
    <row r="10" spans="1:2" x14ac:dyDescent="0.15">
      <c r="A10" s="1" t="s">
        <v>142</v>
      </c>
      <c r="B10" s="1" t="s">
        <v>141</v>
      </c>
    </row>
    <row r="11" spans="1:2" x14ac:dyDescent="0.15">
      <c r="A11" s="1" t="s">
        <v>140</v>
      </c>
      <c r="B11" s="1" t="s">
        <v>139</v>
      </c>
    </row>
    <row r="13" spans="1:2" ht="14" x14ac:dyDescent="0.15">
      <c r="A13" s="11" t="s">
        <v>138</v>
      </c>
      <c r="B13" s="10"/>
    </row>
    <row r="14" spans="1:2" x14ac:dyDescent="0.15">
      <c r="A14" s="1" t="s">
        <v>137</v>
      </c>
      <c r="B14" s="1" t="s">
        <v>136</v>
      </c>
    </row>
    <row r="15" spans="1:2" x14ac:dyDescent="0.15">
      <c r="A15" s="1" t="s">
        <v>135</v>
      </c>
    </row>
    <row r="16" spans="1:2" x14ac:dyDescent="0.15">
      <c r="A16" s="1" t="s">
        <v>134</v>
      </c>
      <c r="B16" s="1" t="s">
        <v>133</v>
      </c>
    </row>
    <row r="17" spans="1:99" x14ac:dyDescent="0.15">
      <c r="A17" s="1" t="s">
        <v>132</v>
      </c>
      <c r="B17" s="1" t="s">
        <v>131</v>
      </c>
    </row>
    <row r="18" spans="1:99" x14ac:dyDescent="0.15">
      <c r="B18" s="1" t="s">
        <v>130</v>
      </c>
    </row>
    <row r="19" spans="1:99" x14ac:dyDescent="0.15">
      <c r="B19" s="1" t="s">
        <v>129</v>
      </c>
    </row>
    <row r="20" spans="1:99" x14ac:dyDescent="0.15">
      <c r="B20" s="1" t="s">
        <v>128</v>
      </c>
    </row>
    <row r="21" spans="1:99" x14ac:dyDescent="0.15">
      <c r="A21" s="1" t="s">
        <v>127</v>
      </c>
    </row>
    <row r="23" spans="1:99" x14ac:dyDescent="0.15">
      <c r="A23" s="11">
        <v>420</v>
      </c>
      <c r="B23" s="10"/>
    </row>
    <row r="25" spans="1:99" ht="14" x14ac:dyDescent="0.15">
      <c r="B25" s="8" t="s">
        <v>126</v>
      </c>
      <c r="C25" s="8" t="s">
        <v>125</v>
      </c>
      <c r="D25" s="8" t="s">
        <v>124</v>
      </c>
      <c r="E25" s="8" t="s">
        <v>123</v>
      </c>
      <c r="F25" s="8" t="s">
        <v>122</v>
      </c>
      <c r="G25" s="8" t="s">
        <v>121</v>
      </c>
      <c r="H25" s="8" t="s">
        <v>120</v>
      </c>
      <c r="I25" s="8" t="s">
        <v>119</v>
      </c>
      <c r="J25" s="8" t="s">
        <v>118</v>
      </c>
      <c r="K25" s="8" t="s">
        <v>117</v>
      </c>
      <c r="L25" s="8" t="s">
        <v>116</v>
      </c>
      <c r="M25" s="8" t="s">
        <v>115</v>
      </c>
      <c r="N25" s="8" t="s">
        <v>114</v>
      </c>
      <c r="O25" s="8" t="s">
        <v>113</v>
      </c>
      <c r="P25" s="8" t="s">
        <v>112</v>
      </c>
      <c r="Q25" s="8" t="s">
        <v>111</v>
      </c>
      <c r="R25" s="8" t="s">
        <v>110</v>
      </c>
      <c r="S25" s="8" t="s">
        <v>109</v>
      </c>
      <c r="T25" s="8" t="s">
        <v>108</v>
      </c>
      <c r="U25" s="8" t="s">
        <v>107</v>
      </c>
      <c r="V25" s="8" t="s">
        <v>106</v>
      </c>
      <c r="W25" s="8" t="s">
        <v>105</v>
      </c>
      <c r="X25" s="8" t="s">
        <v>104</v>
      </c>
      <c r="Y25" s="8" t="s">
        <v>103</v>
      </c>
      <c r="Z25" s="8" t="s">
        <v>102</v>
      </c>
      <c r="AA25" s="8" t="s">
        <v>101</v>
      </c>
      <c r="AB25" s="8" t="s">
        <v>100</v>
      </c>
      <c r="AC25" s="8" t="s">
        <v>99</v>
      </c>
      <c r="AD25" s="8" t="s">
        <v>98</v>
      </c>
      <c r="AE25" s="8" t="s">
        <v>97</v>
      </c>
      <c r="AF25" s="8" t="s">
        <v>96</v>
      </c>
      <c r="AG25" s="8" t="s">
        <v>95</v>
      </c>
      <c r="AH25" s="8" t="s">
        <v>94</v>
      </c>
      <c r="AI25" s="8" t="s">
        <v>93</v>
      </c>
      <c r="AJ25" s="8" t="s">
        <v>92</v>
      </c>
      <c r="AK25" s="8" t="s">
        <v>91</v>
      </c>
      <c r="AL25" s="8" t="s">
        <v>90</v>
      </c>
      <c r="AM25" s="8" t="s">
        <v>89</v>
      </c>
      <c r="AN25" s="8" t="s">
        <v>88</v>
      </c>
      <c r="AO25" s="8" t="s">
        <v>87</v>
      </c>
      <c r="AP25" s="8" t="s">
        <v>86</v>
      </c>
      <c r="AQ25" s="8" t="s">
        <v>85</v>
      </c>
      <c r="AR25" s="8" t="s">
        <v>84</v>
      </c>
      <c r="AS25" s="8" t="s">
        <v>83</v>
      </c>
      <c r="AT25" s="8" t="s">
        <v>82</v>
      </c>
      <c r="AU25" s="8" t="s">
        <v>81</v>
      </c>
      <c r="AV25" s="8" t="s">
        <v>80</v>
      </c>
      <c r="AW25" s="8" t="s">
        <v>79</v>
      </c>
      <c r="AX25" s="8" t="s">
        <v>78</v>
      </c>
      <c r="AY25" s="8" t="s">
        <v>77</v>
      </c>
      <c r="AZ25" s="8" t="s">
        <v>76</v>
      </c>
      <c r="BA25" s="8" t="s">
        <v>75</v>
      </c>
      <c r="BB25" s="8" t="s">
        <v>74</v>
      </c>
      <c r="BC25" s="8" t="s">
        <v>73</v>
      </c>
      <c r="BD25" s="8" t="s">
        <v>72</v>
      </c>
      <c r="BE25" s="8" t="s">
        <v>71</v>
      </c>
      <c r="BF25" s="8" t="s">
        <v>70</v>
      </c>
      <c r="BG25" s="8" t="s">
        <v>69</v>
      </c>
      <c r="BH25" s="8" t="s">
        <v>68</v>
      </c>
      <c r="BI25" s="8" t="s">
        <v>67</v>
      </c>
      <c r="BJ25" s="8" t="s">
        <v>66</v>
      </c>
      <c r="BK25" s="8" t="s">
        <v>65</v>
      </c>
      <c r="BL25" s="8" t="s">
        <v>64</v>
      </c>
      <c r="BM25" s="8" t="s">
        <v>63</v>
      </c>
      <c r="BN25" s="8" t="s">
        <v>62</v>
      </c>
      <c r="BO25" s="8" t="s">
        <v>61</v>
      </c>
      <c r="BP25" s="8" t="s">
        <v>60</v>
      </c>
      <c r="BQ25" s="8" t="s">
        <v>59</v>
      </c>
      <c r="BR25" s="8" t="s">
        <v>58</v>
      </c>
      <c r="BS25" s="8" t="s">
        <v>57</v>
      </c>
      <c r="BT25" s="8" t="s">
        <v>56</v>
      </c>
      <c r="BU25" s="8" t="s">
        <v>55</v>
      </c>
      <c r="BV25" s="8" t="s">
        <v>54</v>
      </c>
      <c r="BW25" s="8" t="s">
        <v>53</v>
      </c>
      <c r="BX25" s="8" t="s">
        <v>52</v>
      </c>
      <c r="BY25" s="8" t="s">
        <v>51</v>
      </c>
      <c r="BZ25" s="8" t="s">
        <v>50</v>
      </c>
      <c r="CA25" s="8" t="s">
        <v>49</v>
      </c>
      <c r="CB25" s="8" t="s">
        <v>48</v>
      </c>
      <c r="CC25" s="8" t="s">
        <v>47</v>
      </c>
      <c r="CD25" s="8" t="s">
        <v>46</v>
      </c>
      <c r="CE25" s="8" t="s">
        <v>45</v>
      </c>
      <c r="CF25" s="8" t="s">
        <v>44</v>
      </c>
      <c r="CG25" s="8" t="s">
        <v>43</v>
      </c>
      <c r="CH25" s="8" t="s">
        <v>42</v>
      </c>
      <c r="CI25" s="8" t="s">
        <v>41</v>
      </c>
      <c r="CJ25" s="8" t="s">
        <v>40</v>
      </c>
      <c r="CK25" s="8" t="s">
        <v>39</v>
      </c>
      <c r="CL25" s="8" t="s">
        <v>38</v>
      </c>
      <c r="CM25" s="8" t="s">
        <v>37</v>
      </c>
      <c r="CN25" s="8" t="s">
        <v>36</v>
      </c>
      <c r="CO25" s="8" t="s">
        <v>35</v>
      </c>
      <c r="CP25" s="8" t="s">
        <v>34</v>
      </c>
      <c r="CQ25" s="8" t="s">
        <v>33</v>
      </c>
      <c r="CR25" s="8" t="s">
        <v>32</v>
      </c>
      <c r="CS25" s="8" t="s">
        <v>31</v>
      </c>
      <c r="CT25" s="8" t="s">
        <v>30</v>
      </c>
      <c r="CU25" s="8" t="s">
        <v>29</v>
      </c>
    </row>
    <row r="26" spans="1:99" x14ac:dyDescent="0.15">
      <c r="B26" s="12">
        <v>0</v>
      </c>
      <c r="C26" s="12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>
        <v>0.38100000000000001</v>
      </c>
      <c r="W26" s="12">
        <v>9.0999999999999998E-2</v>
      </c>
      <c r="X26" s="12">
        <v>8.5000000000000006E-2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x14ac:dyDescent="0.15">
      <c r="B27" s="12">
        <f t="shared" ref="B27:B71" si="0">B26+4</f>
        <v>4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>
        <v>0.38700000000000001</v>
      </c>
      <c r="W27" s="12">
        <v>0.10199999999999999</v>
      </c>
      <c r="X27" s="12">
        <v>9.5000000000000001E-2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x14ac:dyDescent="0.15">
      <c r="B28" s="12">
        <f t="shared" si="0"/>
        <v>8</v>
      </c>
      <c r="C28" s="12"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>
        <v>0.39400000000000002</v>
      </c>
      <c r="W28" s="12">
        <v>0.112</v>
      </c>
      <c r="X28" s="12">
        <v>0.104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x14ac:dyDescent="0.15">
      <c r="B29" s="12">
        <f t="shared" si="0"/>
        <v>12</v>
      </c>
      <c r="C29" s="12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>
        <v>0.40200000000000002</v>
      </c>
      <c r="W29" s="12">
        <v>0.122</v>
      </c>
      <c r="X29" s="12">
        <v>0.114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x14ac:dyDescent="0.15">
      <c r="B30" s="12">
        <f t="shared" si="0"/>
        <v>16</v>
      </c>
      <c r="C30" s="12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0.41099999999999998</v>
      </c>
      <c r="W30" s="12">
        <v>0.13200000000000001</v>
      </c>
      <c r="X30" s="12">
        <v>0.124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x14ac:dyDescent="0.15">
      <c r="B31" s="12">
        <f t="shared" si="0"/>
        <v>20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>
        <v>0.41899999999999998</v>
      </c>
      <c r="W31" s="12">
        <v>0.14199999999999999</v>
      </c>
      <c r="X31" s="12">
        <v>0.13400000000000001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x14ac:dyDescent="0.15">
      <c r="B32" s="12">
        <f t="shared" si="0"/>
        <v>24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>
        <v>0.42699999999999999</v>
      </c>
      <c r="W32" s="12">
        <v>0.152</v>
      </c>
      <c r="X32" s="12">
        <v>0.14399999999999999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2:99" x14ac:dyDescent="0.15">
      <c r="B33" s="12">
        <f t="shared" si="0"/>
        <v>28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>
        <v>0.436</v>
      </c>
      <c r="W33" s="12">
        <v>0.16200000000000001</v>
      </c>
      <c r="X33" s="12">
        <v>0.154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2:99" x14ac:dyDescent="0.15">
      <c r="B34" s="12">
        <f t="shared" si="0"/>
        <v>32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>
        <v>0.44500000000000001</v>
      </c>
      <c r="W34" s="12">
        <v>0.17199999999999999</v>
      </c>
      <c r="X34" s="12">
        <v>0.16500000000000001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2:99" x14ac:dyDescent="0.15">
      <c r="B35" s="12">
        <f t="shared" si="0"/>
        <v>36</v>
      </c>
      <c r="C35" s="12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>
        <v>0.45400000000000001</v>
      </c>
      <c r="W35" s="12">
        <v>0.182</v>
      </c>
      <c r="X35" s="12">
        <v>0.17499999999999999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2:99" x14ac:dyDescent="0.15">
      <c r="B36" s="12">
        <f t="shared" si="0"/>
        <v>40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>
        <v>0.46400000000000002</v>
      </c>
      <c r="W36" s="12">
        <v>0.192</v>
      </c>
      <c r="X36" s="12">
        <v>0.186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2:99" x14ac:dyDescent="0.15">
      <c r="B37" s="12">
        <f t="shared" si="0"/>
        <v>44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>
        <v>0.47099999999999997</v>
      </c>
      <c r="W37" s="12">
        <v>0.20100000000000001</v>
      </c>
      <c r="X37" s="12">
        <v>0.19600000000000001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2:99" x14ac:dyDescent="0.15">
      <c r="B38" s="12">
        <f t="shared" si="0"/>
        <v>48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>
        <v>0.48099999999999998</v>
      </c>
      <c r="W38" s="12">
        <v>0.21099999999999999</v>
      </c>
      <c r="X38" s="12">
        <v>0.20599999999999999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2:99" x14ac:dyDescent="0.15">
      <c r="B39" s="12">
        <f t="shared" si="0"/>
        <v>52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>
        <v>0.48899999999999999</v>
      </c>
      <c r="W39" s="12">
        <v>0.22</v>
      </c>
      <c r="X39" s="12">
        <v>0.215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2:99" x14ac:dyDescent="0.15">
      <c r="B40" s="12">
        <f t="shared" si="0"/>
        <v>56</v>
      </c>
      <c r="C40" s="12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>
        <v>0.498</v>
      </c>
      <c r="W40" s="12">
        <v>0.23</v>
      </c>
      <c r="X40" s="12">
        <v>0.224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pans="2:99" x14ac:dyDescent="0.15">
      <c r="B41" s="12">
        <f t="shared" si="0"/>
        <v>60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>
        <v>0.50600000000000001</v>
      </c>
      <c r="W41" s="12">
        <v>0.23899999999999999</v>
      </c>
      <c r="X41" s="12">
        <v>0.23400000000000001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2:99" x14ac:dyDescent="0.15">
      <c r="B42" s="12">
        <f t="shared" si="0"/>
        <v>64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v>0.51500000000000001</v>
      </c>
      <c r="W42" s="12">
        <v>0.249</v>
      </c>
      <c r="X42" s="12">
        <v>0.24299999999999999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</row>
    <row r="43" spans="2:99" x14ac:dyDescent="0.15">
      <c r="B43" s="12">
        <f t="shared" si="0"/>
        <v>68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>
        <v>0.52200000000000002</v>
      </c>
      <c r="W43" s="12">
        <v>0.25800000000000001</v>
      </c>
      <c r="X43" s="12">
        <v>0.253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</row>
    <row r="44" spans="2:99" x14ac:dyDescent="0.15">
      <c r="B44" s="12">
        <f t="shared" si="0"/>
        <v>72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>
        <v>0.53100000000000003</v>
      </c>
      <c r="W44" s="12">
        <v>0.26800000000000002</v>
      </c>
      <c r="X44" s="12">
        <v>0.26200000000000001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2:99" x14ac:dyDescent="0.15">
      <c r="B45" s="12">
        <f t="shared" si="0"/>
        <v>76</v>
      </c>
      <c r="C45" s="12"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>
        <v>0.54</v>
      </c>
      <c r="W45" s="12">
        <v>0.27800000000000002</v>
      </c>
      <c r="X45" s="12">
        <v>0.27200000000000002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2:99" x14ac:dyDescent="0.15">
      <c r="B46" s="12">
        <f t="shared" si="0"/>
        <v>80</v>
      </c>
      <c r="C46" s="12"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0.55000000000000004</v>
      </c>
      <c r="W46" s="12">
        <v>0.28799999999999998</v>
      </c>
      <c r="X46" s="12">
        <v>0.28199999999999997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2:99" x14ac:dyDescent="0.15">
      <c r="B47" s="12">
        <f t="shared" si="0"/>
        <v>84</v>
      </c>
      <c r="C47" s="12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>
        <v>0.55900000000000005</v>
      </c>
      <c r="W47" s="12">
        <v>0.29799999999999999</v>
      </c>
      <c r="X47" s="12">
        <v>0.29099999999999998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2:99" x14ac:dyDescent="0.15">
      <c r="B48" s="12">
        <f t="shared" si="0"/>
        <v>88</v>
      </c>
      <c r="C48" s="12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>
        <v>0.56799999999999995</v>
      </c>
      <c r="W48" s="12">
        <v>0.309</v>
      </c>
      <c r="X48" s="12">
        <v>0.30099999999999999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  <row r="49" spans="2:99" x14ac:dyDescent="0.15">
      <c r="B49" s="12">
        <f t="shared" si="0"/>
        <v>92</v>
      </c>
      <c r="C49" s="12"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>
        <v>0.57699999999999996</v>
      </c>
      <c r="W49" s="12">
        <v>0.31900000000000001</v>
      </c>
      <c r="X49" s="12">
        <v>0.31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2:99" x14ac:dyDescent="0.15">
      <c r="B50" s="12">
        <f t="shared" si="0"/>
        <v>96</v>
      </c>
      <c r="C50" s="12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>
        <v>0.58699999999999997</v>
      </c>
      <c r="W50" s="12">
        <v>0.32900000000000001</v>
      </c>
      <c r="X50" s="12">
        <v>0.31900000000000001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2:99" x14ac:dyDescent="0.15">
      <c r="B51" s="12">
        <f t="shared" si="0"/>
        <v>100</v>
      </c>
      <c r="C51" s="12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>
        <v>0.59599999999999997</v>
      </c>
      <c r="W51" s="12">
        <v>0.33900000000000002</v>
      </c>
      <c r="X51" s="12">
        <v>0.32800000000000001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2:99" x14ac:dyDescent="0.15">
      <c r="B52" s="12">
        <f t="shared" si="0"/>
        <v>104</v>
      </c>
      <c r="C52" s="12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>
        <v>0.60499999999999998</v>
      </c>
      <c r="W52" s="12">
        <v>0.34899999999999998</v>
      </c>
      <c r="X52" s="12">
        <v>0.33800000000000002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2:99" x14ac:dyDescent="0.15">
      <c r="B53" s="12">
        <f t="shared" si="0"/>
        <v>108</v>
      </c>
      <c r="C53" s="12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>
        <v>0.61199999999999999</v>
      </c>
      <c r="W53" s="12">
        <v>0.35799999999999998</v>
      </c>
      <c r="X53" s="12">
        <v>0.34699999999999998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2:99" x14ac:dyDescent="0.15">
      <c r="B54" s="12">
        <f t="shared" si="0"/>
        <v>112</v>
      </c>
      <c r="C54" s="12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>
        <v>0.62</v>
      </c>
      <c r="W54" s="12">
        <v>0.36799999999999999</v>
      </c>
      <c r="X54" s="12">
        <v>0.35599999999999998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2:99" x14ac:dyDescent="0.15">
      <c r="B55" s="12">
        <f t="shared" si="0"/>
        <v>116</v>
      </c>
      <c r="C55" s="12"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>
        <v>0.629</v>
      </c>
      <c r="W55" s="12">
        <v>0.378</v>
      </c>
      <c r="X55" s="12">
        <v>0.36499999999999999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2:99" x14ac:dyDescent="0.15">
      <c r="B56" s="12">
        <f t="shared" si="0"/>
        <v>120</v>
      </c>
      <c r="C56" s="12"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>
        <v>0.63600000000000001</v>
      </c>
      <c r="W56" s="12">
        <v>0.38700000000000001</v>
      </c>
      <c r="X56" s="12">
        <v>0.374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2:99" x14ac:dyDescent="0.15">
      <c r="B57" s="12">
        <f t="shared" si="0"/>
        <v>124</v>
      </c>
      <c r="C57" s="12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0.64800000000000002</v>
      </c>
      <c r="W57" s="12">
        <v>0.39600000000000002</v>
      </c>
      <c r="X57" s="12">
        <v>0.38400000000000001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2:99" x14ac:dyDescent="0.15">
      <c r="B58" s="12">
        <f t="shared" si="0"/>
        <v>128</v>
      </c>
      <c r="C58" s="12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>
        <v>0.65700000000000003</v>
      </c>
      <c r="W58" s="12">
        <v>0.40500000000000003</v>
      </c>
      <c r="X58" s="12">
        <v>0.39300000000000002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2:99" x14ac:dyDescent="0.15">
      <c r="B59" s="12">
        <f t="shared" si="0"/>
        <v>132</v>
      </c>
      <c r="C59" s="12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>
        <v>0.66400000000000003</v>
      </c>
      <c r="W59" s="12">
        <v>0.41299999999999998</v>
      </c>
      <c r="X59" s="12">
        <v>0.40200000000000002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2:99" x14ac:dyDescent="0.15">
      <c r="B60" s="12">
        <f t="shared" si="0"/>
        <v>136</v>
      </c>
      <c r="C60" s="12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>
        <v>0.67300000000000004</v>
      </c>
      <c r="W60" s="12">
        <v>0.42199999999999999</v>
      </c>
      <c r="X60" s="12">
        <v>0.41099999999999998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2:99" x14ac:dyDescent="0.15">
      <c r="B61" s="12">
        <f t="shared" si="0"/>
        <v>140</v>
      </c>
      <c r="C61" s="12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>
        <v>0.68100000000000005</v>
      </c>
      <c r="W61" s="12">
        <v>0.43099999999999999</v>
      </c>
      <c r="X61" s="12">
        <v>0.42099999999999999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2:99" x14ac:dyDescent="0.15">
      <c r="B62" s="12">
        <f t="shared" si="0"/>
        <v>144</v>
      </c>
      <c r="C62" s="12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>
        <v>0.69</v>
      </c>
      <c r="W62" s="12">
        <v>0.44</v>
      </c>
      <c r="X62" s="12">
        <v>0.43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2:99" x14ac:dyDescent="0.15">
      <c r="B63" s="12">
        <f t="shared" si="0"/>
        <v>148</v>
      </c>
      <c r="C63" s="12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>
        <v>0.69899999999999995</v>
      </c>
      <c r="W63" s="12">
        <v>0.44900000000000001</v>
      </c>
      <c r="X63" s="12">
        <v>0.44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2:99" x14ac:dyDescent="0.15">
      <c r="B64" s="12">
        <f t="shared" si="0"/>
        <v>152</v>
      </c>
      <c r="C64" s="12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>
        <v>0.70799999999999996</v>
      </c>
      <c r="W64" s="12">
        <v>0.45800000000000002</v>
      </c>
      <c r="X64" s="12">
        <v>0.45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15">
      <c r="B65" s="12">
        <f t="shared" si="0"/>
        <v>156</v>
      </c>
      <c r="C65" s="12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>
        <v>0.71599999999999997</v>
      </c>
      <c r="W65" s="12">
        <v>0.46700000000000003</v>
      </c>
      <c r="X65" s="12">
        <v>0.45900000000000002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15">
      <c r="B66" s="12">
        <f t="shared" si="0"/>
        <v>160</v>
      </c>
      <c r="C66" s="12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>
        <v>0.72399999999999998</v>
      </c>
      <c r="W66" s="12">
        <v>0.47599999999999998</v>
      </c>
      <c r="X66" s="12">
        <v>0.46899999999999997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15">
      <c r="B67" s="12">
        <f t="shared" si="0"/>
        <v>164</v>
      </c>
      <c r="C67" s="12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>
        <v>0.73599999999999999</v>
      </c>
      <c r="W67" s="12">
        <v>0.48499999999999999</v>
      </c>
      <c r="X67" s="12">
        <v>0.47799999999999998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15">
      <c r="B68" s="12">
        <f t="shared" si="0"/>
        <v>168</v>
      </c>
      <c r="C68" s="12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>
        <v>0.74299999999999999</v>
      </c>
      <c r="W68" s="12">
        <v>0.49399999999999999</v>
      </c>
      <c r="X68" s="12">
        <v>0.48699999999999999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15">
      <c r="B69" s="12">
        <f t="shared" si="0"/>
        <v>172</v>
      </c>
      <c r="C69" s="12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>
        <v>0.751</v>
      </c>
      <c r="W69" s="12">
        <v>0.504</v>
      </c>
      <c r="X69" s="12">
        <v>0.497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15">
      <c r="B70" s="12">
        <f t="shared" si="0"/>
        <v>176</v>
      </c>
      <c r="C70" s="12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>
        <v>0.75900000000000001</v>
      </c>
      <c r="W70" s="12">
        <v>0.51400000000000001</v>
      </c>
      <c r="X70" s="12">
        <v>0.50600000000000001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15">
      <c r="B71" s="12">
        <f t="shared" si="0"/>
        <v>180</v>
      </c>
      <c r="C71" s="12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>
        <v>0.76800000000000002</v>
      </c>
      <c r="W71" s="12">
        <v>0.52300000000000002</v>
      </c>
      <c r="X71" s="12">
        <v>0.51500000000000001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15">
      <c r="V72" s="1">
        <f>SLOPE(V26:V41,$B$26:$B$41)</f>
        <v>2.135661764705882E-3</v>
      </c>
      <c r="W72" s="1">
        <f>SLOPE(W26:W41,$B$26:$B$41)</f>
        <v>2.4654411764705886E-3</v>
      </c>
      <c r="X72" s="1">
        <f>SLOPE(X26:X41,$B$26:$B$41)</f>
        <v>2.5106617647058828E-3</v>
      </c>
    </row>
    <row r="73" spans="1:99" ht="14" x14ac:dyDescent="0.15">
      <c r="A73" s="11" t="s">
        <v>28</v>
      </c>
      <c r="B73" s="10"/>
      <c r="W73" s="1">
        <f>AVERAGE(V72:X72)</f>
        <v>2.3705882352941178E-3</v>
      </c>
    </row>
    <row r="75" spans="1:99" x14ac:dyDescent="0.15">
      <c r="B75" s="9"/>
      <c r="C75" s="8">
        <v>1</v>
      </c>
      <c r="D75" s="8">
        <v>2</v>
      </c>
      <c r="E75" s="8">
        <v>3</v>
      </c>
      <c r="F75" s="8">
        <v>4</v>
      </c>
      <c r="G75" s="8">
        <v>5</v>
      </c>
      <c r="H75" s="8">
        <v>6</v>
      </c>
      <c r="I75" s="8">
        <v>7</v>
      </c>
      <c r="J75" s="8">
        <v>8</v>
      </c>
      <c r="K75" s="8">
        <v>9</v>
      </c>
      <c r="L75" s="8">
        <v>10</v>
      </c>
      <c r="M75" s="8">
        <v>11</v>
      </c>
      <c r="N75" s="8">
        <v>12</v>
      </c>
    </row>
    <row r="76" spans="1:99" ht="14" x14ac:dyDescent="0.15">
      <c r="B76" s="23" t="s">
        <v>27</v>
      </c>
      <c r="C76" s="5" t="s">
        <v>16</v>
      </c>
      <c r="D76" s="5" t="s">
        <v>16</v>
      </c>
      <c r="E76" s="5" t="s">
        <v>16</v>
      </c>
      <c r="F76" s="5" t="s">
        <v>16</v>
      </c>
      <c r="G76" s="5" t="s">
        <v>16</v>
      </c>
      <c r="H76" s="5" t="s">
        <v>16</v>
      </c>
      <c r="I76" s="5" t="s">
        <v>16</v>
      </c>
      <c r="J76" s="5" t="s">
        <v>16</v>
      </c>
      <c r="K76" s="5" t="s">
        <v>16</v>
      </c>
      <c r="L76" s="5" t="s">
        <v>16</v>
      </c>
      <c r="M76" s="5" t="s">
        <v>16</v>
      </c>
      <c r="N76" s="5" t="s">
        <v>16</v>
      </c>
      <c r="O76" s="2" t="s">
        <v>19</v>
      </c>
    </row>
    <row r="77" spans="1:99" ht="24" x14ac:dyDescent="0.15">
      <c r="B77" s="24"/>
      <c r="C77" s="4" t="s">
        <v>16</v>
      </c>
      <c r="D77" s="4" t="s">
        <v>16</v>
      </c>
      <c r="E77" s="4" t="s">
        <v>16</v>
      </c>
      <c r="F77" s="4" t="s">
        <v>16</v>
      </c>
      <c r="G77" s="4" t="s">
        <v>16</v>
      </c>
      <c r="H77" s="4" t="s">
        <v>16</v>
      </c>
      <c r="I77" s="4" t="s">
        <v>16</v>
      </c>
      <c r="J77" s="4" t="s">
        <v>16</v>
      </c>
      <c r="K77" s="4" t="s">
        <v>16</v>
      </c>
      <c r="L77" s="4" t="s">
        <v>16</v>
      </c>
      <c r="M77" s="4" t="s">
        <v>16</v>
      </c>
      <c r="N77" s="4" t="s">
        <v>16</v>
      </c>
      <c r="O77" s="2" t="s">
        <v>18</v>
      </c>
    </row>
    <row r="78" spans="1:99" ht="24" x14ac:dyDescent="0.15">
      <c r="B78" s="24"/>
      <c r="C78" s="4" t="s">
        <v>16</v>
      </c>
      <c r="D78" s="4" t="s">
        <v>16</v>
      </c>
      <c r="E78" s="4" t="s">
        <v>16</v>
      </c>
      <c r="F78" s="4" t="s">
        <v>16</v>
      </c>
      <c r="G78" s="4" t="s">
        <v>16</v>
      </c>
      <c r="H78" s="4" t="s">
        <v>16</v>
      </c>
      <c r="I78" s="4" t="s">
        <v>16</v>
      </c>
      <c r="J78" s="4" t="s">
        <v>16</v>
      </c>
      <c r="K78" s="4" t="s">
        <v>16</v>
      </c>
      <c r="L78" s="4" t="s">
        <v>16</v>
      </c>
      <c r="M78" s="4" t="s">
        <v>16</v>
      </c>
      <c r="N78" s="4" t="s">
        <v>16</v>
      </c>
      <c r="O78" s="2" t="s">
        <v>17</v>
      </c>
    </row>
    <row r="79" spans="1:99" ht="14" x14ac:dyDescent="0.15">
      <c r="B79" s="25"/>
      <c r="C79" s="3" t="s">
        <v>16</v>
      </c>
      <c r="D79" s="3" t="s">
        <v>16</v>
      </c>
      <c r="E79" s="3" t="s">
        <v>16</v>
      </c>
      <c r="F79" s="3" t="s">
        <v>16</v>
      </c>
      <c r="G79" s="3" t="s">
        <v>16</v>
      </c>
      <c r="H79" s="3" t="s">
        <v>16</v>
      </c>
      <c r="I79" s="3" t="s">
        <v>16</v>
      </c>
      <c r="J79" s="3" t="s">
        <v>16</v>
      </c>
      <c r="K79" s="3" t="s">
        <v>16</v>
      </c>
      <c r="L79" s="3" t="s">
        <v>16</v>
      </c>
      <c r="M79" s="3" t="s">
        <v>16</v>
      </c>
      <c r="N79" s="3" t="s">
        <v>16</v>
      </c>
      <c r="O79" s="2" t="s">
        <v>15</v>
      </c>
    </row>
    <row r="80" spans="1:99" ht="14" x14ac:dyDescent="0.15">
      <c r="B80" s="23" t="s">
        <v>26</v>
      </c>
      <c r="C80" s="5" t="s">
        <v>16</v>
      </c>
      <c r="D80" s="5" t="s">
        <v>16</v>
      </c>
      <c r="E80" s="5" t="s">
        <v>16</v>
      </c>
      <c r="F80" s="5" t="s">
        <v>16</v>
      </c>
      <c r="G80" s="5" t="s">
        <v>16</v>
      </c>
      <c r="H80" s="5" t="s">
        <v>16</v>
      </c>
      <c r="I80" s="5">
        <v>141.44999999999999</v>
      </c>
      <c r="J80" s="5">
        <v>153</v>
      </c>
      <c r="K80" s="5">
        <v>156.6</v>
      </c>
      <c r="L80" s="5" t="s">
        <v>16</v>
      </c>
      <c r="M80" s="5" t="s">
        <v>16</v>
      </c>
      <c r="N80" s="5" t="s">
        <v>16</v>
      </c>
      <c r="O80" s="2" t="s">
        <v>19</v>
      </c>
    </row>
    <row r="81" spans="2:15" ht="24" x14ac:dyDescent="0.15">
      <c r="B81" s="24"/>
      <c r="C81" s="4" t="s">
        <v>16</v>
      </c>
      <c r="D81" s="4" t="s">
        <v>16</v>
      </c>
      <c r="E81" s="4" t="s">
        <v>16</v>
      </c>
      <c r="F81" s="4" t="s">
        <v>16</v>
      </c>
      <c r="G81" s="4" t="s">
        <v>16</v>
      </c>
      <c r="H81" s="4" t="s">
        <v>16</v>
      </c>
      <c r="I81" s="4">
        <v>0.996</v>
      </c>
      <c r="J81" s="4">
        <v>1</v>
      </c>
      <c r="K81" s="4">
        <v>1</v>
      </c>
      <c r="L81" s="4" t="s">
        <v>16</v>
      </c>
      <c r="M81" s="4" t="s">
        <v>16</v>
      </c>
      <c r="N81" s="4" t="s">
        <v>16</v>
      </c>
      <c r="O81" s="2" t="s">
        <v>18</v>
      </c>
    </row>
    <row r="82" spans="2:15" ht="24" x14ac:dyDescent="0.15">
      <c r="B82" s="24"/>
      <c r="C82" s="4" t="s">
        <v>16</v>
      </c>
      <c r="D82" s="4" t="s">
        <v>16</v>
      </c>
      <c r="E82" s="4" t="s">
        <v>16</v>
      </c>
      <c r="F82" s="4" t="s">
        <v>16</v>
      </c>
      <c r="G82" s="4" t="s">
        <v>16</v>
      </c>
      <c r="H82" s="4" t="s">
        <v>16</v>
      </c>
      <c r="I82" s="7">
        <v>1.3888888888888889E-3</v>
      </c>
      <c r="J82" s="7">
        <v>1.0185185185185186E-3</v>
      </c>
      <c r="K82" s="7">
        <v>4.1666666666666669E-4</v>
      </c>
      <c r="L82" s="4" t="s">
        <v>16</v>
      </c>
      <c r="M82" s="4" t="s">
        <v>16</v>
      </c>
      <c r="N82" s="4" t="s">
        <v>16</v>
      </c>
      <c r="O82" s="2" t="s">
        <v>17</v>
      </c>
    </row>
    <row r="83" spans="2:15" ht="14" x14ac:dyDescent="0.15">
      <c r="B83" s="25"/>
      <c r="C83" s="3" t="s">
        <v>16</v>
      </c>
      <c r="D83" s="3" t="s">
        <v>16</v>
      </c>
      <c r="E83" s="3" t="s">
        <v>16</v>
      </c>
      <c r="F83" s="3" t="s">
        <v>16</v>
      </c>
      <c r="G83" s="3" t="s">
        <v>16</v>
      </c>
      <c r="H83" s="3" t="s">
        <v>16</v>
      </c>
      <c r="I83" s="6">
        <v>1.273148148148148E-4</v>
      </c>
      <c r="J83" s="6">
        <v>3.4722222222222222E-5</v>
      </c>
      <c r="K83" s="6">
        <v>1.1574074074074073E-5</v>
      </c>
      <c r="L83" s="3" t="s">
        <v>16</v>
      </c>
      <c r="M83" s="3" t="s">
        <v>16</v>
      </c>
      <c r="N83" s="3" t="s">
        <v>16</v>
      </c>
      <c r="O83" s="2" t="s">
        <v>15</v>
      </c>
    </row>
    <row r="84" spans="2:15" ht="14" x14ac:dyDescent="0.15">
      <c r="B84" s="23" t="s">
        <v>25</v>
      </c>
      <c r="C84" s="5" t="s">
        <v>16</v>
      </c>
      <c r="D84" s="5" t="s">
        <v>16</v>
      </c>
      <c r="E84" s="5" t="s">
        <v>16</v>
      </c>
      <c r="F84" s="5" t="s">
        <v>16</v>
      </c>
      <c r="G84" s="5" t="s">
        <v>16</v>
      </c>
      <c r="H84" s="5" t="s">
        <v>16</v>
      </c>
      <c r="I84" s="5" t="s">
        <v>16</v>
      </c>
      <c r="J84" s="5" t="s">
        <v>16</v>
      </c>
      <c r="K84" s="5" t="s">
        <v>16</v>
      </c>
      <c r="L84" s="5" t="s">
        <v>16</v>
      </c>
      <c r="M84" s="5" t="s">
        <v>16</v>
      </c>
      <c r="N84" s="5" t="s">
        <v>16</v>
      </c>
      <c r="O84" s="2" t="s">
        <v>19</v>
      </c>
    </row>
    <row r="85" spans="2:15" ht="24" x14ac:dyDescent="0.15">
      <c r="B85" s="24"/>
      <c r="C85" s="4" t="s">
        <v>16</v>
      </c>
      <c r="D85" s="4" t="s">
        <v>16</v>
      </c>
      <c r="E85" s="4" t="s">
        <v>16</v>
      </c>
      <c r="F85" s="4" t="s">
        <v>16</v>
      </c>
      <c r="G85" s="4" t="s">
        <v>16</v>
      </c>
      <c r="H85" s="4" t="s">
        <v>16</v>
      </c>
      <c r="I85" s="4" t="s">
        <v>16</v>
      </c>
      <c r="J85" s="4" t="s">
        <v>16</v>
      </c>
      <c r="K85" s="4" t="s">
        <v>16</v>
      </c>
      <c r="L85" s="4" t="s">
        <v>16</v>
      </c>
      <c r="M85" s="4" t="s">
        <v>16</v>
      </c>
      <c r="N85" s="4" t="s">
        <v>16</v>
      </c>
      <c r="O85" s="2" t="s">
        <v>18</v>
      </c>
    </row>
    <row r="86" spans="2:15" ht="24" x14ac:dyDescent="0.15">
      <c r="B86" s="24"/>
      <c r="C86" s="4" t="s">
        <v>16</v>
      </c>
      <c r="D86" s="4" t="s">
        <v>16</v>
      </c>
      <c r="E86" s="4" t="s">
        <v>16</v>
      </c>
      <c r="F86" s="4" t="s">
        <v>16</v>
      </c>
      <c r="G86" s="4" t="s">
        <v>16</v>
      </c>
      <c r="H86" s="4" t="s">
        <v>16</v>
      </c>
      <c r="I86" s="4" t="s">
        <v>16</v>
      </c>
      <c r="J86" s="4" t="s">
        <v>16</v>
      </c>
      <c r="K86" s="4" t="s">
        <v>16</v>
      </c>
      <c r="L86" s="4" t="s">
        <v>16</v>
      </c>
      <c r="M86" s="4" t="s">
        <v>16</v>
      </c>
      <c r="N86" s="4" t="s">
        <v>16</v>
      </c>
      <c r="O86" s="2" t="s">
        <v>17</v>
      </c>
    </row>
    <row r="87" spans="2:15" ht="14" x14ac:dyDescent="0.15">
      <c r="B87" s="25"/>
      <c r="C87" s="3" t="s">
        <v>16</v>
      </c>
      <c r="D87" s="3" t="s">
        <v>16</v>
      </c>
      <c r="E87" s="3" t="s">
        <v>16</v>
      </c>
      <c r="F87" s="3" t="s">
        <v>16</v>
      </c>
      <c r="G87" s="3" t="s">
        <v>16</v>
      </c>
      <c r="H87" s="3" t="s">
        <v>16</v>
      </c>
      <c r="I87" s="3" t="s">
        <v>16</v>
      </c>
      <c r="J87" s="3" t="s">
        <v>16</v>
      </c>
      <c r="K87" s="3" t="s">
        <v>16</v>
      </c>
      <c r="L87" s="3" t="s">
        <v>16</v>
      </c>
      <c r="M87" s="3" t="s">
        <v>16</v>
      </c>
      <c r="N87" s="3" t="s">
        <v>16</v>
      </c>
      <c r="O87" s="2" t="s">
        <v>15</v>
      </c>
    </row>
    <row r="88" spans="2:15" ht="14" x14ac:dyDescent="0.15">
      <c r="B88" s="23" t="s">
        <v>24</v>
      </c>
      <c r="C88" s="5" t="s">
        <v>16</v>
      </c>
      <c r="D88" s="5" t="s">
        <v>16</v>
      </c>
      <c r="E88" s="5" t="s">
        <v>16</v>
      </c>
      <c r="F88" s="5" t="s">
        <v>16</v>
      </c>
      <c r="G88" s="5" t="s">
        <v>16</v>
      </c>
      <c r="H88" s="5" t="s">
        <v>16</v>
      </c>
      <c r="I88" s="5" t="s">
        <v>16</v>
      </c>
      <c r="J88" s="5" t="s">
        <v>16</v>
      </c>
      <c r="K88" s="5" t="s">
        <v>16</v>
      </c>
      <c r="L88" s="5" t="s">
        <v>16</v>
      </c>
      <c r="M88" s="5" t="s">
        <v>16</v>
      </c>
      <c r="N88" s="5" t="s">
        <v>16</v>
      </c>
      <c r="O88" s="2" t="s">
        <v>19</v>
      </c>
    </row>
    <row r="89" spans="2:15" ht="24" x14ac:dyDescent="0.15">
      <c r="B89" s="24"/>
      <c r="C89" s="4" t="s">
        <v>16</v>
      </c>
      <c r="D89" s="4" t="s">
        <v>16</v>
      </c>
      <c r="E89" s="4" t="s">
        <v>16</v>
      </c>
      <c r="F89" s="4" t="s">
        <v>16</v>
      </c>
      <c r="G89" s="4" t="s">
        <v>16</v>
      </c>
      <c r="H89" s="4" t="s">
        <v>16</v>
      </c>
      <c r="I89" s="4" t="s">
        <v>16</v>
      </c>
      <c r="J89" s="4" t="s">
        <v>16</v>
      </c>
      <c r="K89" s="4" t="s">
        <v>16</v>
      </c>
      <c r="L89" s="4" t="s">
        <v>16</v>
      </c>
      <c r="M89" s="4" t="s">
        <v>16</v>
      </c>
      <c r="N89" s="4" t="s">
        <v>16</v>
      </c>
      <c r="O89" s="2" t="s">
        <v>18</v>
      </c>
    </row>
    <row r="90" spans="2:15" ht="24" x14ac:dyDescent="0.15">
      <c r="B90" s="24"/>
      <c r="C90" s="4" t="s">
        <v>16</v>
      </c>
      <c r="D90" s="4" t="s">
        <v>16</v>
      </c>
      <c r="E90" s="4" t="s">
        <v>16</v>
      </c>
      <c r="F90" s="4" t="s">
        <v>16</v>
      </c>
      <c r="G90" s="4" t="s">
        <v>16</v>
      </c>
      <c r="H90" s="4" t="s">
        <v>16</v>
      </c>
      <c r="I90" s="4" t="s">
        <v>16</v>
      </c>
      <c r="J90" s="4" t="s">
        <v>16</v>
      </c>
      <c r="K90" s="4" t="s">
        <v>16</v>
      </c>
      <c r="L90" s="4" t="s">
        <v>16</v>
      </c>
      <c r="M90" s="4" t="s">
        <v>16</v>
      </c>
      <c r="N90" s="4" t="s">
        <v>16</v>
      </c>
      <c r="O90" s="2" t="s">
        <v>17</v>
      </c>
    </row>
    <row r="91" spans="2:15" ht="14" x14ac:dyDescent="0.15">
      <c r="B91" s="25"/>
      <c r="C91" s="3" t="s">
        <v>16</v>
      </c>
      <c r="D91" s="3" t="s">
        <v>16</v>
      </c>
      <c r="E91" s="3" t="s">
        <v>16</v>
      </c>
      <c r="F91" s="3" t="s">
        <v>16</v>
      </c>
      <c r="G91" s="3" t="s">
        <v>16</v>
      </c>
      <c r="H91" s="3" t="s">
        <v>16</v>
      </c>
      <c r="I91" s="3" t="s">
        <v>16</v>
      </c>
      <c r="J91" s="3" t="s">
        <v>16</v>
      </c>
      <c r="K91" s="3" t="s">
        <v>16</v>
      </c>
      <c r="L91" s="3" t="s">
        <v>16</v>
      </c>
      <c r="M91" s="3" t="s">
        <v>16</v>
      </c>
      <c r="N91" s="3" t="s">
        <v>16</v>
      </c>
      <c r="O91" s="2" t="s">
        <v>15</v>
      </c>
    </row>
    <row r="92" spans="2:15" ht="14" x14ac:dyDescent="0.15">
      <c r="B92" s="23" t="s">
        <v>23</v>
      </c>
      <c r="C92" s="5" t="s">
        <v>16</v>
      </c>
      <c r="D92" s="5" t="s">
        <v>16</v>
      </c>
      <c r="E92" s="5" t="s">
        <v>16</v>
      </c>
      <c r="F92" s="5" t="s">
        <v>16</v>
      </c>
      <c r="G92" s="5" t="s">
        <v>16</v>
      </c>
      <c r="H92" s="5" t="s">
        <v>16</v>
      </c>
      <c r="I92" s="5" t="s">
        <v>16</v>
      </c>
      <c r="J92" s="5" t="s">
        <v>16</v>
      </c>
      <c r="K92" s="5" t="s">
        <v>16</v>
      </c>
      <c r="L92" s="5" t="s">
        <v>16</v>
      </c>
      <c r="M92" s="5" t="s">
        <v>16</v>
      </c>
      <c r="N92" s="5" t="s">
        <v>16</v>
      </c>
      <c r="O92" s="2" t="s">
        <v>19</v>
      </c>
    </row>
    <row r="93" spans="2:15" ht="24" x14ac:dyDescent="0.15">
      <c r="B93" s="24"/>
      <c r="C93" s="4" t="s">
        <v>16</v>
      </c>
      <c r="D93" s="4" t="s">
        <v>16</v>
      </c>
      <c r="E93" s="4" t="s">
        <v>16</v>
      </c>
      <c r="F93" s="4" t="s">
        <v>16</v>
      </c>
      <c r="G93" s="4" t="s">
        <v>16</v>
      </c>
      <c r="H93" s="4" t="s">
        <v>16</v>
      </c>
      <c r="I93" s="4" t="s">
        <v>16</v>
      </c>
      <c r="J93" s="4" t="s">
        <v>16</v>
      </c>
      <c r="K93" s="4" t="s">
        <v>16</v>
      </c>
      <c r="L93" s="4" t="s">
        <v>16</v>
      </c>
      <c r="M93" s="4" t="s">
        <v>16</v>
      </c>
      <c r="N93" s="4" t="s">
        <v>16</v>
      </c>
      <c r="O93" s="2" t="s">
        <v>18</v>
      </c>
    </row>
    <row r="94" spans="2:15" ht="24" x14ac:dyDescent="0.15">
      <c r="B94" s="24"/>
      <c r="C94" s="4" t="s">
        <v>16</v>
      </c>
      <c r="D94" s="4" t="s">
        <v>16</v>
      </c>
      <c r="E94" s="4" t="s">
        <v>16</v>
      </c>
      <c r="F94" s="4" t="s">
        <v>16</v>
      </c>
      <c r="G94" s="4" t="s">
        <v>16</v>
      </c>
      <c r="H94" s="4" t="s">
        <v>16</v>
      </c>
      <c r="I94" s="4" t="s">
        <v>16</v>
      </c>
      <c r="J94" s="4" t="s">
        <v>16</v>
      </c>
      <c r="K94" s="4" t="s">
        <v>16</v>
      </c>
      <c r="L94" s="4" t="s">
        <v>16</v>
      </c>
      <c r="M94" s="4" t="s">
        <v>16</v>
      </c>
      <c r="N94" s="4" t="s">
        <v>16</v>
      </c>
      <c r="O94" s="2" t="s">
        <v>17</v>
      </c>
    </row>
    <row r="95" spans="2:15" ht="14" x14ac:dyDescent="0.15">
      <c r="B95" s="25"/>
      <c r="C95" s="3" t="s">
        <v>16</v>
      </c>
      <c r="D95" s="3" t="s">
        <v>16</v>
      </c>
      <c r="E95" s="3" t="s">
        <v>16</v>
      </c>
      <c r="F95" s="3" t="s">
        <v>16</v>
      </c>
      <c r="G95" s="3" t="s">
        <v>16</v>
      </c>
      <c r="H95" s="3" t="s">
        <v>16</v>
      </c>
      <c r="I95" s="3" t="s">
        <v>16</v>
      </c>
      <c r="J95" s="3" t="s">
        <v>16</v>
      </c>
      <c r="K95" s="3" t="s">
        <v>16</v>
      </c>
      <c r="L95" s="3" t="s">
        <v>16</v>
      </c>
      <c r="M95" s="3" t="s">
        <v>16</v>
      </c>
      <c r="N95" s="3" t="s">
        <v>16</v>
      </c>
      <c r="O95" s="2" t="s">
        <v>15</v>
      </c>
    </row>
    <row r="96" spans="2:15" ht="14" x14ac:dyDescent="0.15">
      <c r="B96" s="23" t="s">
        <v>22</v>
      </c>
      <c r="C96" s="5" t="s">
        <v>16</v>
      </c>
      <c r="D96" s="5" t="s">
        <v>16</v>
      </c>
      <c r="E96" s="5" t="s">
        <v>16</v>
      </c>
      <c r="F96" s="5" t="s">
        <v>16</v>
      </c>
      <c r="G96" s="5" t="s">
        <v>16</v>
      </c>
      <c r="H96" s="5" t="s">
        <v>16</v>
      </c>
      <c r="I96" s="5" t="s">
        <v>16</v>
      </c>
      <c r="J96" s="5" t="s">
        <v>16</v>
      </c>
      <c r="K96" s="5" t="s">
        <v>16</v>
      </c>
      <c r="L96" s="5" t="s">
        <v>16</v>
      </c>
      <c r="M96" s="5" t="s">
        <v>16</v>
      </c>
      <c r="N96" s="5" t="s">
        <v>16</v>
      </c>
      <c r="O96" s="2" t="s">
        <v>19</v>
      </c>
    </row>
    <row r="97" spans="2:15" ht="24" x14ac:dyDescent="0.15">
      <c r="B97" s="24"/>
      <c r="C97" s="4" t="s">
        <v>16</v>
      </c>
      <c r="D97" s="4" t="s">
        <v>16</v>
      </c>
      <c r="E97" s="4" t="s">
        <v>16</v>
      </c>
      <c r="F97" s="4" t="s">
        <v>16</v>
      </c>
      <c r="G97" s="4" t="s">
        <v>16</v>
      </c>
      <c r="H97" s="4" t="s">
        <v>16</v>
      </c>
      <c r="I97" s="4" t="s">
        <v>16</v>
      </c>
      <c r="J97" s="4" t="s">
        <v>16</v>
      </c>
      <c r="K97" s="4" t="s">
        <v>16</v>
      </c>
      <c r="L97" s="4" t="s">
        <v>16</v>
      </c>
      <c r="M97" s="4" t="s">
        <v>16</v>
      </c>
      <c r="N97" s="4" t="s">
        <v>16</v>
      </c>
      <c r="O97" s="2" t="s">
        <v>18</v>
      </c>
    </row>
    <row r="98" spans="2:15" ht="24" x14ac:dyDescent="0.15">
      <c r="B98" s="24"/>
      <c r="C98" s="4" t="s">
        <v>16</v>
      </c>
      <c r="D98" s="4" t="s">
        <v>16</v>
      </c>
      <c r="E98" s="4" t="s">
        <v>16</v>
      </c>
      <c r="F98" s="4" t="s">
        <v>16</v>
      </c>
      <c r="G98" s="4" t="s">
        <v>16</v>
      </c>
      <c r="H98" s="4" t="s">
        <v>16</v>
      </c>
      <c r="I98" s="4" t="s">
        <v>16</v>
      </c>
      <c r="J98" s="4" t="s">
        <v>16</v>
      </c>
      <c r="K98" s="4" t="s">
        <v>16</v>
      </c>
      <c r="L98" s="4" t="s">
        <v>16</v>
      </c>
      <c r="M98" s="4" t="s">
        <v>16</v>
      </c>
      <c r="N98" s="4" t="s">
        <v>16</v>
      </c>
      <c r="O98" s="2" t="s">
        <v>17</v>
      </c>
    </row>
    <row r="99" spans="2:15" ht="14" x14ac:dyDescent="0.15">
      <c r="B99" s="25"/>
      <c r="C99" s="3" t="s">
        <v>16</v>
      </c>
      <c r="D99" s="3" t="s">
        <v>16</v>
      </c>
      <c r="E99" s="3" t="s">
        <v>16</v>
      </c>
      <c r="F99" s="3" t="s">
        <v>16</v>
      </c>
      <c r="G99" s="3" t="s">
        <v>16</v>
      </c>
      <c r="H99" s="3" t="s">
        <v>16</v>
      </c>
      <c r="I99" s="3" t="s">
        <v>16</v>
      </c>
      <c r="J99" s="3" t="s">
        <v>16</v>
      </c>
      <c r="K99" s="3" t="s">
        <v>16</v>
      </c>
      <c r="L99" s="3" t="s">
        <v>16</v>
      </c>
      <c r="M99" s="3" t="s">
        <v>16</v>
      </c>
      <c r="N99" s="3" t="s">
        <v>16</v>
      </c>
      <c r="O99" s="2" t="s">
        <v>15</v>
      </c>
    </row>
    <row r="100" spans="2:15" ht="14" x14ac:dyDescent="0.15">
      <c r="B100" s="23" t="s">
        <v>21</v>
      </c>
      <c r="C100" s="5" t="s">
        <v>16</v>
      </c>
      <c r="D100" s="5" t="s">
        <v>16</v>
      </c>
      <c r="E100" s="5" t="s">
        <v>16</v>
      </c>
      <c r="F100" s="5" t="s">
        <v>16</v>
      </c>
      <c r="G100" s="5" t="s">
        <v>16</v>
      </c>
      <c r="H100" s="5" t="s">
        <v>16</v>
      </c>
      <c r="I100" s="5" t="s">
        <v>16</v>
      </c>
      <c r="J100" s="5" t="s">
        <v>16</v>
      </c>
      <c r="K100" s="5" t="s">
        <v>16</v>
      </c>
      <c r="L100" s="5" t="s">
        <v>16</v>
      </c>
      <c r="M100" s="5" t="s">
        <v>16</v>
      </c>
      <c r="N100" s="5" t="s">
        <v>16</v>
      </c>
      <c r="O100" s="2" t="s">
        <v>19</v>
      </c>
    </row>
    <row r="101" spans="2:15" ht="24" x14ac:dyDescent="0.15">
      <c r="B101" s="24"/>
      <c r="C101" s="4" t="s">
        <v>16</v>
      </c>
      <c r="D101" s="4" t="s">
        <v>16</v>
      </c>
      <c r="E101" s="4" t="s">
        <v>16</v>
      </c>
      <c r="F101" s="4" t="s">
        <v>16</v>
      </c>
      <c r="G101" s="4" t="s">
        <v>16</v>
      </c>
      <c r="H101" s="4" t="s">
        <v>16</v>
      </c>
      <c r="I101" s="4" t="s">
        <v>16</v>
      </c>
      <c r="J101" s="4" t="s">
        <v>16</v>
      </c>
      <c r="K101" s="4" t="s">
        <v>16</v>
      </c>
      <c r="L101" s="4" t="s">
        <v>16</v>
      </c>
      <c r="M101" s="4" t="s">
        <v>16</v>
      </c>
      <c r="N101" s="4" t="s">
        <v>16</v>
      </c>
      <c r="O101" s="2" t="s">
        <v>18</v>
      </c>
    </row>
    <row r="102" spans="2:15" ht="24" x14ac:dyDescent="0.15">
      <c r="B102" s="24"/>
      <c r="C102" s="4" t="s">
        <v>16</v>
      </c>
      <c r="D102" s="4" t="s">
        <v>16</v>
      </c>
      <c r="E102" s="4" t="s">
        <v>16</v>
      </c>
      <c r="F102" s="4" t="s">
        <v>16</v>
      </c>
      <c r="G102" s="4" t="s">
        <v>16</v>
      </c>
      <c r="H102" s="4" t="s">
        <v>16</v>
      </c>
      <c r="I102" s="4" t="s">
        <v>16</v>
      </c>
      <c r="J102" s="4" t="s">
        <v>16</v>
      </c>
      <c r="K102" s="4" t="s">
        <v>16</v>
      </c>
      <c r="L102" s="4" t="s">
        <v>16</v>
      </c>
      <c r="M102" s="4" t="s">
        <v>16</v>
      </c>
      <c r="N102" s="4" t="s">
        <v>16</v>
      </c>
      <c r="O102" s="2" t="s">
        <v>17</v>
      </c>
    </row>
    <row r="103" spans="2:15" ht="14" x14ac:dyDescent="0.15">
      <c r="B103" s="25"/>
      <c r="C103" s="3" t="s">
        <v>16</v>
      </c>
      <c r="D103" s="3" t="s">
        <v>16</v>
      </c>
      <c r="E103" s="3" t="s">
        <v>16</v>
      </c>
      <c r="F103" s="3" t="s">
        <v>16</v>
      </c>
      <c r="G103" s="3" t="s">
        <v>16</v>
      </c>
      <c r="H103" s="3" t="s">
        <v>16</v>
      </c>
      <c r="I103" s="3" t="s">
        <v>16</v>
      </c>
      <c r="J103" s="3" t="s">
        <v>16</v>
      </c>
      <c r="K103" s="3" t="s">
        <v>16</v>
      </c>
      <c r="L103" s="3" t="s">
        <v>16</v>
      </c>
      <c r="M103" s="3" t="s">
        <v>16</v>
      </c>
      <c r="N103" s="3" t="s">
        <v>16</v>
      </c>
      <c r="O103" s="2" t="s">
        <v>15</v>
      </c>
    </row>
    <row r="104" spans="2:15" ht="14" x14ac:dyDescent="0.15">
      <c r="B104" s="23" t="s">
        <v>20</v>
      </c>
      <c r="C104" s="5" t="s">
        <v>16</v>
      </c>
      <c r="D104" s="5" t="s">
        <v>16</v>
      </c>
      <c r="E104" s="5" t="s">
        <v>16</v>
      </c>
      <c r="F104" s="5" t="s">
        <v>16</v>
      </c>
      <c r="G104" s="5" t="s">
        <v>16</v>
      </c>
      <c r="H104" s="5" t="s">
        <v>16</v>
      </c>
      <c r="I104" s="5" t="s">
        <v>16</v>
      </c>
      <c r="J104" s="5" t="s">
        <v>16</v>
      </c>
      <c r="K104" s="5" t="s">
        <v>16</v>
      </c>
      <c r="L104" s="5" t="s">
        <v>16</v>
      </c>
      <c r="M104" s="5" t="s">
        <v>16</v>
      </c>
      <c r="N104" s="5" t="s">
        <v>16</v>
      </c>
      <c r="O104" s="2" t="s">
        <v>19</v>
      </c>
    </row>
    <row r="105" spans="2:15" ht="24" x14ac:dyDescent="0.15">
      <c r="B105" s="24"/>
      <c r="C105" s="4" t="s">
        <v>16</v>
      </c>
      <c r="D105" s="4" t="s">
        <v>16</v>
      </c>
      <c r="E105" s="4" t="s">
        <v>16</v>
      </c>
      <c r="F105" s="4" t="s">
        <v>16</v>
      </c>
      <c r="G105" s="4" t="s">
        <v>16</v>
      </c>
      <c r="H105" s="4" t="s">
        <v>16</v>
      </c>
      <c r="I105" s="4" t="s">
        <v>16</v>
      </c>
      <c r="J105" s="4" t="s">
        <v>16</v>
      </c>
      <c r="K105" s="4" t="s">
        <v>16</v>
      </c>
      <c r="L105" s="4" t="s">
        <v>16</v>
      </c>
      <c r="M105" s="4" t="s">
        <v>16</v>
      </c>
      <c r="N105" s="4" t="s">
        <v>16</v>
      </c>
      <c r="O105" s="2" t="s">
        <v>18</v>
      </c>
    </row>
    <row r="106" spans="2:15" ht="24" x14ac:dyDescent="0.15">
      <c r="B106" s="24"/>
      <c r="C106" s="4" t="s">
        <v>16</v>
      </c>
      <c r="D106" s="4" t="s">
        <v>16</v>
      </c>
      <c r="E106" s="4" t="s">
        <v>16</v>
      </c>
      <c r="F106" s="4" t="s">
        <v>16</v>
      </c>
      <c r="G106" s="4" t="s">
        <v>16</v>
      </c>
      <c r="H106" s="4" t="s">
        <v>16</v>
      </c>
      <c r="I106" s="4" t="s">
        <v>16</v>
      </c>
      <c r="J106" s="4" t="s">
        <v>16</v>
      </c>
      <c r="K106" s="4" t="s">
        <v>16</v>
      </c>
      <c r="L106" s="4" t="s">
        <v>16</v>
      </c>
      <c r="M106" s="4" t="s">
        <v>16</v>
      </c>
      <c r="N106" s="4" t="s">
        <v>16</v>
      </c>
      <c r="O106" s="2" t="s">
        <v>17</v>
      </c>
    </row>
    <row r="107" spans="2:15" ht="14" x14ac:dyDescent="0.15">
      <c r="B107" s="25"/>
      <c r="C107" s="3" t="s">
        <v>16</v>
      </c>
      <c r="D107" s="3" t="s">
        <v>16</v>
      </c>
      <c r="E107" s="3" t="s">
        <v>16</v>
      </c>
      <c r="F107" s="3" t="s">
        <v>16</v>
      </c>
      <c r="G107" s="3" t="s">
        <v>16</v>
      </c>
      <c r="H107" s="3" t="s">
        <v>16</v>
      </c>
      <c r="I107" s="3" t="s">
        <v>16</v>
      </c>
      <c r="J107" s="3" t="s">
        <v>16</v>
      </c>
      <c r="K107" s="3" t="s">
        <v>16</v>
      </c>
      <c r="L107" s="3" t="s">
        <v>16</v>
      </c>
      <c r="M107" s="3" t="s">
        <v>16</v>
      </c>
      <c r="N107" s="3" t="s">
        <v>16</v>
      </c>
      <c r="O107" s="2" t="s">
        <v>15</v>
      </c>
    </row>
  </sheetData>
  <mergeCells count="8">
    <mergeCell ref="B100:B103"/>
    <mergeCell ref="B104:B107"/>
    <mergeCell ref="B76:B79"/>
    <mergeCell ref="B80:B83"/>
    <mergeCell ref="B84:B87"/>
    <mergeCell ref="B88:B91"/>
    <mergeCell ref="B92:B95"/>
    <mergeCell ref="B96:B99"/>
  </mergeCell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9882-9CF8-9044-BE19-94F570B8AF22}">
  <dimension ref="A2:CU147"/>
  <sheetViews>
    <sheetView topLeftCell="A7" workbookViewId="0">
      <selection activeCell="H25" sqref="H25"/>
    </sheetView>
  </sheetViews>
  <sheetFormatPr baseColWidth="10" defaultColWidth="9.1640625" defaultRowHeight="13" x14ac:dyDescent="0.15"/>
  <cols>
    <col min="1" max="1" width="20.6640625" style="1" customWidth="1"/>
    <col min="2" max="2" width="12.6640625" style="1" customWidth="1"/>
    <col min="3" max="16384" width="9.1640625" style="1"/>
  </cols>
  <sheetData>
    <row r="2" spans="1:2" x14ac:dyDescent="0.15">
      <c r="A2" s="1" t="s">
        <v>151</v>
      </c>
      <c r="B2" s="1" t="s">
        <v>150</v>
      </c>
    </row>
    <row r="4" spans="1:2" x14ac:dyDescent="0.15">
      <c r="A4" s="1" t="s">
        <v>149</v>
      </c>
    </row>
    <row r="5" spans="1:2" x14ac:dyDescent="0.15">
      <c r="A5" s="1" t="s">
        <v>148</v>
      </c>
    </row>
    <row r="6" spans="1:2" x14ac:dyDescent="0.15">
      <c r="A6" s="1" t="s">
        <v>147</v>
      </c>
      <c r="B6" s="1" t="s">
        <v>146</v>
      </c>
    </row>
    <row r="7" spans="1:2" x14ac:dyDescent="0.15">
      <c r="A7" s="1" t="s">
        <v>145</v>
      </c>
      <c r="B7" s="14">
        <v>44075</v>
      </c>
    </row>
    <row r="8" spans="1:2" x14ac:dyDescent="0.15">
      <c r="A8" s="1" t="s">
        <v>126</v>
      </c>
      <c r="B8" s="13">
        <v>0.45881944444444445</v>
      </c>
    </row>
    <row r="9" spans="1:2" x14ac:dyDescent="0.15">
      <c r="A9" s="1" t="s">
        <v>144</v>
      </c>
      <c r="B9" s="1" t="s">
        <v>143</v>
      </c>
    </row>
    <row r="10" spans="1:2" x14ac:dyDescent="0.15">
      <c r="A10" s="1" t="s">
        <v>142</v>
      </c>
      <c r="B10" s="1" t="s">
        <v>141</v>
      </c>
    </row>
    <row r="11" spans="1:2" x14ac:dyDescent="0.15">
      <c r="A11" s="1" t="s">
        <v>140</v>
      </c>
      <c r="B11" s="1" t="s">
        <v>139</v>
      </c>
    </row>
    <row r="13" spans="1:2" ht="14" x14ac:dyDescent="0.15">
      <c r="A13" s="11" t="s">
        <v>138</v>
      </c>
      <c r="B13" s="10"/>
    </row>
    <row r="14" spans="1:2" x14ac:dyDescent="0.15">
      <c r="A14" s="1" t="s">
        <v>137</v>
      </c>
      <c r="B14" s="1" t="s">
        <v>156</v>
      </c>
    </row>
    <row r="15" spans="1:2" x14ac:dyDescent="0.15">
      <c r="A15" s="1" t="s">
        <v>135</v>
      </c>
    </row>
    <row r="16" spans="1:2" x14ac:dyDescent="0.15">
      <c r="A16" s="1" t="s">
        <v>134</v>
      </c>
      <c r="B16" s="1" t="s">
        <v>155</v>
      </c>
    </row>
    <row r="17" spans="1:99" x14ac:dyDescent="0.15">
      <c r="A17" s="1" t="s">
        <v>132</v>
      </c>
      <c r="B17" s="1" t="s">
        <v>131</v>
      </c>
    </row>
    <row r="18" spans="1:99" x14ac:dyDescent="0.15">
      <c r="B18" s="1" t="s">
        <v>154</v>
      </c>
    </row>
    <row r="19" spans="1:99" x14ac:dyDescent="0.15">
      <c r="B19" s="1" t="s">
        <v>129</v>
      </c>
    </row>
    <row r="20" spans="1:99" x14ac:dyDescent="0.15">
      <c r="B20" s="1" t="s">
        <v>128</v>
      </c>
    </row>
    <row r="21" spans="1:99" x14ac:dyDescent="0.15">
      <c r="A21" s="1" t="s">
        <v>127</v>
      </c>
    </row>
    <row r="23" spans="1:99" x14ac:dyDescent="0.15">
      <c r="A23" s="11">
        <v>420</v>
      </c>
      <c r="B23" s="10"/>
    </row>
    <row r="24" spans="1:99" x14ac:dyDescent="0.15">
      <c r="E24" s="1" t="s">
        <v>2</v>
      </c>
      <c r="H24" s="1" t="s">
        <v>153</v>
      </c>
    </row>
    <row r="25" spans="1:99" ht="14" x14ac:dyDescent="0.15">
      <c r="B25" s="8" t="s">
        <v>126</v>
      </c>
      <c r="C25" s="8" t="s">
        <v>125</v>
      </c>
      <c r="D25" s="8" t="s">
        <v>124</v>
      </c>
      <c r="E25" s="8" t="s">
        <v>123</v>
      </c>
      <c r="F25" s="8" t="s">
        <v>122</v>
      </c>
      <c r="G25" s="8" t="s">
        <v>121</v>
      </c>
      <c r="H25" s="8" t="s">
        <v>120</v>
      </c>
      <c r="I25" s="8" t="s">
        <v>119</v>
      </c>
      <c r="J25" s="8" t="s">
        <v>118</v>
      </c>
      <c r="K25" s="8" t="s">
        <v>117</v>
      </c>
      <c r="L25" s="8" t="s">
        <v>116</v>
      </c>
      <c r="M25" s="8" t="s">
        <v>115</v>
      </c>
      <c r="N25" s="8" t="s">
        <v>114</v>
      </c>
      <c r="O25" s="8" t="s">
        <v>113</v>
      </c>
      <c r="P25" s="8" t="s">
        <v>112</v>
      </c>
      <c r="Q25" s="8" t="s">
        <v>111</v>
      </c>
      <c r="R25" s="8" t="s">
        <v>110</v>
      </c>
      <c r="S25" s="8" t="s">
        <v>109</v>
      </c>
      <c r="T25" s="8" t="s">
        <v>108</v>
      </c>
      <c r="U25" s="8" t="s">
        <v>107</v>
      </c>
      <c r="V25" s="8" t="s">
        <v>106</v>
      </c>
      <c r="W25" s="8" t="s">
        <v>105</v>
      </c>
      <c r="X25" s="8" t="s">
        <v>104</v>
      </c>
      <c r="Y25" s="8" t="s">
        <v>103</v>
      </c>
      <c r="Z25" s="8" t="s">
        <v>102</v>
      </c>
      <c r="AA25" s="8" t="s">
        <v>101</v>
      </c>
      <c r="AB25" s="8" t="s">
        <v>100</v>
      </c>
      <c r="AC25" s="8" t="s">
        <v>99</v>
      </c>
      <c r="AD25" s="8" t="s">
        <v>98</v>
      </c>
      <c r="AE25" s="8" t="s">
        <v>97</v>
      </c>
      <c r="AF25" s="8" t="s">
        <v>96</v>
      </c>
      <c r="AG25" s="8" t="s">
        <v>95</v>
      </c>
      <c r="AH25" s="8" t="s">
        <v>94</v>
      </c>
      <c r="AI25" s="8" t="s">
        <v>93</v>
      </c>
      <c r="AJ25" s="8" t="s">
        <v>92</v>
      </c>
      <c r="AK25" s="8" t="s">
        <v>91</v>
      </c>
      <c r="AL25" s="8" t="s">
        <v>90</v>
      </c>
      <c r="AM25" s="8" t="s">
        <v>89</v>
      </c>
      <c r="AN25" s="8" t="s">
        <v>88</v>
      </c>
      <c r="AO25" s="8" t="s">
        <v>87</v>
      </c>
      <c r="AP25" s="8" t="s">
        <v>86</v>
      </c>
      <c r="AQ25" s="8" t="s">
        <v>85</v>
      </c>
      <c r="AR25" s="8" t="s">
        <v>84</v>
      </c>
      <c r="AS25" s="8" t="s">
        <v>83</v>
      </c>
      <c r="AT25" s="8" t="s">
        <v>82</v>
      </c>
      <c r="AU25" s="8" t="s">
        <v>81</v>
      </c>
      <c r="AV25" s="8" t="s">
        <v>80</v>
      </c>
      <c r="AW25" s="8" t="s">
        <v>79</v>
      </c>
      <c r="AX25" s="8" t="s">
        <v>78</v>
      </c>
      <c r="AY25" s="8" t="s">
        <v>77</v>
      </c>
      <c r="AZ25" s="8" t="s">
        <v>76</v>
      </c>
      <c r="BA25" s="8" t="s">
        <v>75</v>
      </c>
      <c r="BB25" s="8" t="s">
        <v>74</v>
      </c>
      <c r="BC25" s="8" t="s">
        <v>73</v>
      </c>
      <c r="BD25" s="8" t="s">
        <v>72</v>
      </c>
      <c r="BE25" s="8" t="s">
        <v>71</v>
      </c>
      <c r="BF25" s="8" t="s">
        <v>70</v>
      </c>
      <c r="BG25" s="8" t="s">
        <v>69</v>
      </c>
      <c r="BH25" s="8" t="s">
        <v>68</v>
      </c>
      <c r="BI25" s="8" t="s">
        <v>67</v>
      </c>
      <c r="BJ25" s="8" t="s">
        <v>66</v>
      </c>
      <c r="BK25" s="8" t="s">
        <v>65</v>
      </c>
      <c r="BL25" s="8" t="s">
        <v>64</v>
      </c>
      <c r="BM25" s="8" t="s">
        <v>63</v>
      </c>
      <c r="BN25" s="8" t="s">
        <v>62</v>
      </c>
      <c r="BO25" s="8" t="s">
        <v>61</v>
      </c>
      <c r="BP25" s="8" t="s">
        <v>60</v>
      </c>
      <c r="BQ25" s="8" t="s">
        <v>59</v>
      </c>
      <c r="BR25" s="8" t="s">
        <v>58</v>
      </c>
      <c r="BS25" s="8" t="s">
        <v>57</v>
      </c>
      <c r="BT25" s="8" t="s">
        <v>56</v>
      </c>
      <c r="BU25" s="8" t="s">
        <v>55</v>
      </c>
      <c r="BV25" s="8" t="s">
        <v>54</v>
      </c>
      <c r="BW25" s="8" t="s">
        <v>53</v>
      </c>
      <c r="BX25" s="8" t="s">
        <v>52</v>
      </c>
      <c r="BY25" s="8" t="s">
        <v>51</v>
      </c>
      <c r="BZ25" s="8" t="s">
        <v>50</v>
      </c>
      <c r="CA25" s="8" t="s">
        <v>49</v>
      </c>
      <c r="CB25" s="8" t="s">
        <v>48</v>
      </c>
      <c r="CC25" s="8" t="s">
        <v>47</v>
      </c>
      <c r="CD25" s="8" t="s">
        <v>46</v>
      </c>
      <c r="CE25" s="8" t="s">
        <v>45</v>
      </c>
      <c r="CF25" s="8" t="s">
        <v>44</v>
      </c>
      <c r="CG25" s="8" t="s">
        <v>43</v>
      </c>
      <c r="CH25" s="8" t="s">
        <v>42</v>
      </c>
      <c r="CI25" s="8" t="s">
        <v>41</v>
      </c>
      <c r="CJ25" s="8" t="s">
        <v>40</v>
      </c>
      <c r="CK25" s="8" t="s">
        <v>39</v>
      </c>
      <c r="CL25" s="8" t="s">
        <v>38</v>
      </c>
      <c r="CM25" s="8" t="s">
        <v>37</v>
      </c>
      <c r="CN25" s="8" t="s">
        <v>36</v>
      </c>
      <c r="CO25" s="8" t="s">
        <v>35</v>
      </c>
      <c r="CP25" s="8" t="s">
        <v>34</v>
      </c>
      <c r="CQ25" s="8" t="s">
        <v>33</v>
      </c>
      <c r="CR25" s="8" t="s">
        <v>32</v>
      </c>
      <c r="CS25" s="8" t="s">
        <v>31</v>
      </c>
      <c r="CT25" s="8" t="s">
        <v>30</v>
      </c>
      <c r="CU25" s="8" t="s">
        <v>29</v>
      </c>
    </row>
    <row r="26" spans="1:99" x14ac:dyDescent="0.15">
      <c r="B26" s="12">
        <v>0</v>
      </c>
      <c r="C26" s="12">
        <v>0</v>
      </c>
      <c r="D26" s="12">
        <v>4.5999999999999999E-2</v>
      </c>
      <c r="E26" s="12">
        <v>5.0999999999999997E-2</v>
      </c>
      <c r="F26" s="12">
        <v>4.8000000000000001E-2</v>
      </c>
      <c r="G26" s="12">
        <v>4.7E-2</v>
      </c>
      <c r="H26" s="12">
        <v>4.4999999999999998E-2</v>
      </c>
      <c r="I26" s="12">
        <v>4.8000000000000001E-2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x14ac:dyDescent="0.15">
      <c r="B27" s="12">
        <f t="shared" ref="B27:B71" si="0">B26+4</f>
        <v>4</v>
      </c>
      <c r="C27" s="12">
        <v>0</v>
      </c>
      <c r="D27" s="12">
        <v>4.5999999999999999E-2</v>
      </c>
      <c r="E27" s="12">
        <v>5.1999999999999998E-2</v>
      </c>
      <c r="F27" s="12">
        <v>4.9000000000000002E-2</v>
      </c>
      <c r="G27" s="12">
        <v>4.8000000000000001E-2</v>
      </c>
      <c r="H27" s="12">
        <v>4.5999999999999999E-2</v>
      </c>
      <c r="I27" s="12">
        <v>4.9000000000000002E-2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x14ac:dyDescent="0.15">
      <c r="B28" s="12">
        <f t="shared" si="0"/>
        <v>8</v>
      </c>
      <c r="C28" s="12">
        <v>0</v>
      </c>
      <c r="D28" s="12">
        <v>4.7E-2</v>
      </c>
      <c r="E28" s="12">
        <v>5.2999999999999999E-2</v>
      </c>
      <c r="F28" s="12">
        <v>4.9000000000000002E-2</v>
      </c>
      <c r="G28" s="12">
        <v>0.05</v>
      </c>
      <c r="H28" s="12">
        <v>4.7E-2</v>
      </c>
      <c r="I28" s="12">
        <v>5.0999999999999997E-2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x14ac:dyDescent="0.15">
      <c r="B29" s="12">
        <f t="shared" si="0"/>
        <v>12</v>
      </c>
      <c r="C29" s="12">
        <v>0</v>
      </c>
      <c r="D29" s="12">
        <v>4.8000000000000001E-2</v>
      </c>
      <c r="E29" s="12">
        <v>5.3999999999999999E-2</v>
      </c>
      <c r="F29" s="12">
        <v>5.0999999999999997E-2</v>
      </c>
      <c r="G29" s="12">
        <v>5.0999999999999997E-2</v>
      </c>
      <c r="H29" s="12">
        <v>4.8000000000000001E-2</v>
      </c>
      <c r="I29" s="12">
        <v>5.2999999999999999E-2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x14ac:dyDescent="0.15">
      <c r="B30" s="12">
        <f t="shared" si="0"/>
        <v>16</v>
      </c>
      <c r="C30" s="12">
        <v>0</v>
      </c>
      <c r="D30" s="12">
        <v>4.9000000000000002E-2</v>
      </c>
      <c r="E30" s="12">
        <v>5.6000000000000001E-2</v>
      </c>
      <c r="F30" s="12">
        <v>5.1999999999999998E-2</v>
      </c>
      <c r="G30" s="12">
        <v>5.2999999999999999E-2</v>
      </c>
      <c r="H30" s="12">
        <v>4.9000000000000002E-2</v>
      </c>
      <c r="I30" s="12">
        <v>5.3999999999999999E-2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x14ac:dyDescent="0.15">
      <c r="B31" s="12">
        <f t="shared" si="0"/>
        <v>20</v>
      </c>
      <c r="C31" s="12">
        <v>0</v>
      </c>
      <c r="D31" s="12">
        <v>0.05</v>
      </c>
      <c r="E31" s="12">
        <v>5.7000000000000002E-2</v>
      </c>
      <c r="F31" s="12">
        <v>5.3999999999999999E-2</v>
      </c>
      <c r="G31" s="12">
        <v>5.5E-2</v>
      </c>
      <c r="H31" s="12">
        <v>0.05</v>
      </c>
      <c r="I31" s="12">
        <v>5.6000000000000001E-2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x14ac:dyDescent="0.15">
      <c r="B32" s="12">
        <f t="shared" si="0"/>
        <v>24</v>
      </c>
      <c r="C32" s="12">
        <v>0</v>
      </c>
      <c r="D32" s="12">
        <v>5.0999999999999997E-2</v>
      </c>
      <c r="E32" s="12">
        <v>5.8000000000000003E-2</v>
      </c>
      <c r="F32" s="12">
        <v>5.6000000000000001E-2</v>
      </c>
      <c r="G32" s="12">
        <v>5.6000000000000001E-2</v>
      </c>
      <c r="H32" s="12">
        <v>5.0999999999999997E-2</v>
      </c>
      <c r="I32" s="12">
        <v>5.8000000000000003E-2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2:99" x14ac:dyDescent="0.15">
      <c r="B33" s="12">
        <f t="shared" si="0"/>
        <v>28</v>
      </c>
      <c r="C33" s="12">
        <v>0</v>
      </c>
      <c r="D33" s="12">
        <v>5.2999999999999999E-2</v>
      </c>
      <c r="E33" s="12">
        <v>0.06</v>
      </c>
      <c r="F33" s="12">
        <v>5.8000000000000003E-2</v>
      </c>
      <c r="G33" s="12">
        <v>5.6000000000000001E-2</v>
      </c>
      <c r="H33" s="12">
        <v>5.1999999999999998E-2</v>
      </c>
      <c r="I33" s="12">
        <v>5.8999999999999997E-2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2:99" x14ac:dyDescent="0.15">
      <c r="B34" s="12">
        <f t="shared" si="0"/>
        <v>32</v>
      </c>
      <c r="C34" s="12">
        <v>0</v>
      </c>
      <c r="D34" s="12">
        <v>5.5E-2</v>
      </c>
      <c r="E34" s="12">
        <v>6.0999999999999999E-2</v>
      </c>
      <c r="F34" s="12">
        <v>5.8999999999999997E-2</v>
      </c>
      <c r="G34" s="12">
        <v>5.7000000000000002E-2</v>
      </c>
      <c r="H34" s="12">
        <v>5.2999999999999999E-2</v>
      </c>
      <c r="I34" s="12">
        <v>5.8999999999999997E-2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2:99" x14ac:dyDescent="0.15">
      <c r="B35" s="12">
        <f t="shared" si="0"/>
        <v>36</v>
      </c>
      <c r="C35" s="12">
        <v>0</v>
      </c>
      <c r="D35" s="12">
        <v>5.6000000000000001E-2</v>
      </c>
      <c r="E35" s="12">
        <v>6.3E-2</v>
      </c>
      <c r="F35" s="12">
        <v>6.0999999999999999E-2</v>
      </c>
      <c r="G35" s="12">
        <v>5.8999999999999997E-2</v>
      </c>
      <c r="H35" s="12">
        <v>5.5E-2</v>
      </c>
      <c r="I35" s="12">
        <v>5.8999999999999997E-2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2:99" x14ac:dyDescent="0.15">
      <c r="B36" s="12">
        <f t="shared" si="0"/>
        <v>40</v>
      </c>
      <c r="C36" s="12">
        <v>0</v>
      </c>
      <c r="D36" s="12">
        <v>5.8000000000000003E-2</v>
      </c>
      <c r="E36" s="12">
        <v>6.5000000000000002E-2</v>
      </c>
      <c r="F36" s="12">
        <v>6.2E-2</v>
      </c>
      <c r="G36" s="12">
        <v>0.06</v>
      </c>
      <c r="H36" s="12">
        <v>5.6000000000000001E-2</v>
      </c>
      <c r="I36" s="12">
        <v>0.06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2:99" x14ac:dyDescent="0.15">
      <c r="B37" s="12">
        <f t="shared" si="0"/>
        <v>44</v>
      </c>
      <c r="C37" s="12">
        <v>0</v>
      </c>
      <c r="D37" s="12">
        <v>5.8999999999999997E-2</v>
      </c>
      <c r="E37" s="12">
        <v>6.7000000000000004E-2</v>
      </c>
      <c r="F37" s="12">
        <v>6.3E-2</v>
      </c>
      <c r="G37" s="12">
        <v>6.0999999999999999E-2</v>
      </c>
      <c r="H37" s="12">
        <v>5.7000000000000002E-2</v>
      </c>
      <c r="I37" s="12">
        <v>6.0999999999999999E-2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2:99" x14ac:dyDescent="0.15">
      <c r="B38" s="12">
        <f t="shared" si="0"/>
        <v>48</v>
      </c>
      <c r="C38" s="12">
        <v>0</v>
      </c>
      <c r="D38" s="12">
        <v>5.8999999999999997E-2</v>
      </c>
      <c r="E38" s="12">
        <v>6.8000000000000005E-2</v>
      </c>
      <c r="F38" s="12">
        <v>6.5000000000000002E-2</v>
      </c>
      <c r="G38" s="12">
        <v>6.2E-2</v>
      </c>
      <c r="H38" s="12">
        <v>5.8000000000000003E-2</v>
      </c>
      <c r="I38" s="12">
        <v>6.3E-2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2:99" x14ac:dyDescent="0.15">
      <c r="B39" s="12">
        <f t="shared" si="0"/>
        <v>52</v>
      </c>
      <c r="C39" s="12">
        <v>0</v>
      </c>
      <c r="D39" s="12">
        <v>5.8999999999999997E-2</v>
      </c>
      <c r="E39" s="12">
        <v>7.0000000000000007E-2</v>
      </c>
      <c r="F39" s="12">
        <v>6.6000000000000003E-2</v>
      </c>
      <c r="G39" s="12">
        <v>6.4000000000000001E-2</v>
      </c>
      <c r="H39" s="12">
        <v>5.8000000000000003E-2</v>
      </c>
      <c r="I39" s="12">
        <v>6.6000000000000003E-2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2:99" x14ac:dyDescent="0.15">
      <c r="B40" s="12">
        <f t="shared" si="0"/>
        <v>56</v>
      </c>
      <c r="C40" s="12">
        <v>0</v>
      </c>
      <c r="D40" s="12">
        <v>0.06</v>
      </c>
      <c r="E40" s="12">
        <v>7.0000000000000007E-2</v>
      </c>
      <c r="F40" s="12">
        <v>6.8000000000000005E-2</v>
      </c>
      <c r="G40" s="12">
        <v>6.5000000000000002E-2</v>
      </c>
      <c r="H40" s="12">
        <v>5.8999999999999997E-2</v>
      </c>
      <c r="I40" s="12">
        <v>6.9000000000000006E-2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pans="2:99" x14ac:dyDescent="0.15">
      <c r="B41" s="12">
        <f t="shared" si="0"/>
        <v>60</v>
      </c>
      <c r="C41" s="12">
        <v>0</v>
      </c>
      <c r="D41" s="12">
        <v>6.0999999999999999E-2</v>
      </c>
      <c r="E41" s="12">
        <v>7.0999999999999994E-2</v>
      </c>
      <c r="F41" s="12">
        <v>6.9000000000000006E-2</v>
      </c>
      <c r="G41" s="12">
        <v>6.6000000000000003E-2</v>
      </c>
      <c r="H41" s="12">
        <v>0.06</v>
      </c>
      <c r="I41" s="12">
        <v>7.1999999999999995E-2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2:99" x14ac:dyDescent="0.15">
      <c r="B42" s="12">
        <f t="shared" si="0"/>
        <v>64</v>
      </c>
      <c r="C42" s="12">
        <v>0</v>
      </c>
      <c r="D42" s="12">
        <v>6.2E-2</v>
      </c>
      <c r="E42" s="12">
        <v>7.1999999999999995E-2</v>
      </c>
      <c r="F42" s="12">
        <v>7.0999999999999994E-2</v>
      </c>
      <c r="G42" s="12">
        <v>6.7000000000000004E-2</v>
      </c>
      <c r="H42" s="12">
        <v>6.0999999999999999E-2</v>
      </c>
      <c r="I42" s="12">
        <v>7.3999999999999996E-2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</row>
    <row r="43" spans="2:99" x14ac:dyDescent="0.15">
      <c r="B43" s="12">
        <f t="shared" si="0"/>
        <v>68</v>
      </c>
      <c r="C43" s="12">
        <v>0</v>
      </c>
      <c r="D43" s="12">
        <v>6.3E-2</v>
      </c>
      <c r="E43" s="12">
        <v>7.2999999999999995E-2</v>
      </c>
      <c r="F43" s="12">
        <v>7.1999999999999995E-2</v>
      </c>
      <c r="G43" s="12">
        <v>6.8000000000000005E-2</v>
      </c>
      <c r="H43" s="12">
        <v>6.3E-2</v>
      </c>
      <c r="I43" s="12">
        <v>7.4999999999999997E-2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</row>
    <row r="44" spans="2:99" x14ac:dyDescent="0.15">
      <c r="B44" s="12">
        <f t="shared" si="0"/>
        <v>72</v>
      </c>
      <c r="C44" s="12">
        <v>0</v>
      </c>
      <c r="D44" s="12">
        <v>6.5000000000000002E-2</v>
      </c>
      <c r="E44" s="12">
        <v>7.3999999999999996E-2</v>
      </c>
      <c r="F44" s="12">
        <v>7.2999999999999995E-2</v>
      </c>
      <c r="G44" s="12">
        <v>6.9000000000000006E-2</v>
      </c>
      <c r="H44" s="12">
        <v>6.3E-2</v>
      </c>
      <c r="I44" s="12">
        <v>7.5999999999999998E-2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2:99" x14ac:dyDescent="0.15">
      <c r="B45" s="12">
        <f t="shared" si="0"/>
        <v>76</v>
      </c>
      <c r="C45" s="12">
        <v>0</v>
      </c>
      <c r="D45" s="12">
        <v>6.5000000000000002E-2</v>
      </c>
      <c r="E45" s="12">
        <v>7.4999999999999997E-2</v>
      </c>
      <c r="F45" s="12">
        <v>7.4999999999999997E-2</v>
      </c>
      <c r="G45" s="12">
        <v>6.9000000000000006E-2</v>
      </c>
      <c r="H45" s="12">
        <v>6.4000000000000001E-2</v>
      </c>
      <c r="I45" s="12">
        <v>7.5999999999999998E-2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2:99" x14ac:dyDescent="0.15">
      <c r="B46" s="12">
        <f t="shared" si="0"/>
        <v>80</v>
      </c>
      <c r="C46" s="12">
        <v>0</v>
      </c>
      <c r="D46" s="12">
        <v>6.6000000000000003E-2</v>
      </c>
      <c r="E46" s="12">
        <v>7.5999999999999998E-2</v>
      </c>
      <c r="F46" s="12">
        <v>7.5999999999999998E-2</v>
      </c>
      <c r="G46" s="12">
        <v>7.0000000000000007E-2</v>
      </c>
      <c r="H46" s="12">
        <v>6.5000000000000002E-2</v>
      </c>
      <c r="I46" s="12">
        <v>7.6999999999999999E-2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2:99" x14ac:dyDescent="0.15">
      <c r="B47" s="12">
        <f t="shared" si="0"/>
        <v>84</v>
      </c>
      <c r="C47" s="12">
        <v>0</v>
      </c>
      <c r="D47" s="12">
        <v>6.7000000000000004E-2</v>
      </c>
      <c r="E47" s="12">
        <v>7.6999999999999999E-2</v>
      </c>
      <c r="F47" s="12">
        <v>7.8E-2</v>
      </c>
      <c r="G47" s="12">
        <v>7.0999999999999994E-2</v>
      </c>
      <c r="H47" s="12">
        <v>6.6000000000000003E-2</v>
      </c>
      <c r="I47" s="12">
        <v>7.8E-2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2:99" x14ac:dyDescent="0.15">
      <c r="B48" s="12">
        <f t="shared" si="0"/>
        <v>88</v>
      </c>
      <c r="C48" s="12">
        <v>0</v>
      </c>
      <c r="D48" s="12">
        <v>6.8000000000000005E-2</v>
      </c>
      <c r="E48" s="12">
        <v>7.8E-2</v>
      </c>
      <c r="F48" s="12">
        <v>7.9000000000000001E-2</v>
      </c>
      <c r="G48" s="12">
        <v>7.1999999999999995E-2</v>
      </c>
      <c r="H48" s="12">
        <v>6.7000000000000004E-2</v>
      </c>
      <c r="I48" s="12">
        <v>7.8E-2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  <row r="49" spans="2:99" x14ac:dyDescent="0.15">
      <c r="B49" s="12">
        <f t="shared" si="0"/>
        <v>92</v>
      </c>
      <c r="C49" s="12">
        <v>0</v>
      </c>
      <c r="D49" s="12">
        <v>6.8000000000000005E-2</v>
      </c>
      <c r="E49" s="12">
        <v>7.9000000000000001E-2</v>
      </c>
      <c r="F49" s="12">
        <v>8.1000000000000003E-2</v>
      </c>
      <c r="G49" s="12">
        <v>7.2999999999999995E-2</v>
      </c>
      <c r="H49" s="12">
        <v>6.8000000000000005E-2</v>
      </c>
      <c r="I49" s="12">
        <v>7.6999999999999999E-2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2:99" x14ac:dyDescent="0.15">
      <c r="B50" s="12">
        <f t="shared" si="0"/>
        <v>96</v>
      </c>
      <c r="C50" s="12">
        <v>0</v>
      </c>
      <c r="D50" s="12">
        <v>6.9000000000000006E-2</v>
      </c>
      <c r="E50" s="12">
        <v>8.1000000000000003E-2</v>
      </c>
      <c r="F50" s="12">
        <v>8.2000000000000003E-2</v>
      </c>
      <c r="G50" s="12">
        <v>7.4999999999999997E-2</v>
      </c>
      <c r="H50" s="12">
        <v>7.0000000000000007E-2</v>
      </c>
      <c r="I50" s="12">
        <v>7.6999999999999999E-2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2:99" x14ac:dyDescent="0.15">
      <c r="B51" s="12">
        <f t="shared" si="0"/>
        <v>100</v>
      </c>
      <c r="C51" s="12">
        <v>0</v>
      </c>
      <c r="D51" s="12">
        <v>7.0999999999999994E-2</v>
      </c>
      <c r="E51" s="12">
        <v>8.2000000000000003E-2</v>
      </c>
      <c r="F51" s="12">
        <v>8.3000000000000004E-2</v>
      </c>
      <c r="G51" s="12">
        <v>7.5999999999999998E-2</v>
      </c>
      <c r="H51" s="12">
        <v>7.0999999999999994E-2</v>
      </c>
      <c r="I51" s="12">
        <v>7.6999999999999999E-2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2:99" x14ac:dyDescent="0.15">
      <c r="B52" s="12">
        <f t="shared" si="0"/>
        <v>104</v>
      </c>
      <c r="C52" s="12">
        <v>0</v>
      </c>
      <c r="D52" s="12">
        <v>7.3999999999999996E-2</v>
      </c>
      <c r="E52" s="12">
        <v>8.4000000000000005E-2</v>
      </c>
      <c r="F52" s="12">
        <v>8.4000000000000005E-2</v>
      </c>
      <c r="G52" s="12">
        <v>7.8E-2</v>
      </c>
      <c r="H52" s="12">
        <v>7.2999999999999995E-2</v>
      </c>
      <c r="I52" s="12">
        <v>7.9000000000000001E-2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2:99" x14ac:dyDescent="0.15">
      <c r="B53" s="12">
        <f t="shared" si="0"/>
        <v>108</v>
      </c>
      <c r="C53" s="12">
        <v>0</v>
      </c>
      <c r="D53" s="12">
        <v>7.5999999999999998E-2</v>
      </c>
      <c r="E53" s="12">
        <v>8.5000000000000006E-2</v>
      </c>
      <c r="F53" s="12">
        <v>8.4000000000000005E-2</v>
      </c>
      <c r="G53" s="12">
        <v>7.9000000000000001E-2</v>
      </c>
      <c r="H53" s="12">
        <v>7.4999999999999997E-2</v>
      </c>
      <c r="I53" s="12">
        <v>8.1000000000000003E-2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2:99" x14ac:dyDescent="0.15">
      <c r="B54" s="12">
        <f t="shared" si="0"/>
        <v>112</v>
      </c>
      <c r="C54" s="12">
        <v>0</v>
      </c>
      <c r="D54" s="12">
        <v>7.8E-2</v>
      </c>
      <c r="E54" s="12">
        <v>8.5999999999999993E-2</v>
      </c>
      <c r="F54" s="12">
        <v>8.5000000000000006E-2</v>
      </c>
      <c r="G54" s="12">
        <v>0.08</v>
      </c>
      <c r="H54" s="12">
        <v>7.6999999999999999E-2</v>
      </c>
      <c r="I54" s="12">
        <v>8.3000000000000004E-2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2:99" x14ac:dyDescent="0.15">
      <c r="B55" s="12">
        <f t="shared" si="0"/>
        <v>116</v>
      </c>
      <c r="C55" s="12">
        <v>0</v>
      </c>
      <c r="D55" s="12">
        <v>0.08</v>
      </c>
      <c r="E55" s="12">
        <v>8.7999999999999995E-2</v>
      </c>
      <c r="F55" s="12">
        <v>8.5999999999999993E-2</v>
      </c>
      <c r="G55" s="12">
        <v>8.1000000000000003E-2</v>
      </c>
      <c r="H55" s="12">
        <v>7.9000000000000001E-2</v>
      </c>
      <c r="I55" s="12">
        <v>8.4000000000000005E-2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2:99" x14ac:dyDescent="0.15">
      <c r="B56" s="12">
        <f t="shared" si="0"/>
        <v>120</v>
      </c>
      <c r="C56" s="12">
        <v>0</v>
      </c>
      <c r="D56" s="12">
        <v>8.2000000000000003E-2</v>
      </c>
      <c r="E56" s="12">
        <v>0.09</v>
      </c>
      <c r="F56" s="12">
        <v>8.6999999999999994E-2</v>
      </c>
      <c r="G56" s="12">
        <v>8.1000000000000003E-2</v>
      </c>
      <c r="H56" s="12">
        <v>8.1000000000000003E-2</v>
      </c>
      <c r="I56" s="12">
        <v>8.6999999999999994E-2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2:99" x14ac:dyDescent="0.15">
      <c r="B57" s="12">
        <f t="shared" si="0"/>
        <v>124</v>
      </c>
      <c r="C57" s="12">
        <v>0</v>
      </c>
      <c r="D57" s="12">
        <v>8.3000000000000004E-2</v>
      </c>
      <c r="E57" s="12">
        <v>9.1999999999999998E-2</v>
      </c>
      <c r="F57" s="12">
        <v>8.8999999999999996E-2</v>
      </c>
      <c r="G57" s="12">
        <v>8.2000000000000003E-2</v>
      </c>
      <c r="H57" s="12">
        <v>8.3000000000000004E-2</v>
      </c>
      <c r="I57" s="12">
        <v>0.09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2:99" x14ac:dyDescent="0.15">
      <c r="B58" s="12">
        <f t="shared" si="0"/>
        <v>128</v>
      </c>
      <c r="C58" s="12">
        <v>0</v>
      </c>
      <c r="D58" s="12">
        <v>8.4000000000000005E-2</v>
      </c>
      <c r="E58" s="12">
        <v>9.4E-2</v>
      </c>
      <c r="F58" s="12">
        <v>0.09</v>
      </c>
      <c r="G58" s="12">
        <v>8.2000000000000003E-2</v>
      </c>
      <c r="H58" s="12">
        <v>8.4000000000000005E-2</v>
      </c>
      <c r="I58" s="12">
        <v>9.2999999999999999E-2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2:99" x14ac:dyDescent="0.15">
      <c r="B59" s="12">
        <f t="shared" si="0"/>
        <v>132</v>
      </c>
      <c r="C59" s="12">
        <v>0</v>
      </c>
      <c r="D59" s="12">
        <v>8.3000000000000004E-2</v>
      </c>
      <c r="E59" s="12">
        <v>9.6000000000000002E-2</v>
      </c>
      <c r="F59" s="12">
        <v>9.0999999999999998E-2</v>
      </c>
      <c r="G59" s="12">
        <v>8.3000000000000004E-2</v>
      </c>
      <c r="H59" s="12">
        <v>8.5999999999999993E-2</v>
      </c>
      <c r="I59" s="12">
        <v>9.4E-2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2:99" x14ac:dyDescent="0.15">
      <c r="B60" s="12">
        <f t="shared" si="0"/>
        <v>136</v>
      </c>
      <c r="C60" s="12">
        <v>0</v>
      </c>
      <c r="D60" s="12">
        <v>8.3000000000000004E-2</v>
      </c>
      <c r="E60" s="12">
        <v>9.7000000000000003E-2</v>
      </c>
      <c r="F60" s="12">
        <v>9.0999999999999998E-2</v>
      </c>
      <c r="G60" s="12">
        <v>8.4000000000000005E-2</v>
      </c>
      <c r="H60" s="12">
        <v>8.6999999999999994E-2</v>
      </c>
      <c r="I60" s="12">
        <v>9.5000000000000001E-2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2:99" x14ac:dyDescent="0.15">
      <c r="B61" s="12">
        <f t="shared" si="0"/>
        <v>140</v>
      </c>
      <c r="C61" s="12">
        <v>0</v>
      </c>
      <c r="D61" s="12">
        <v>8.3000000000000004E-2</v>
      </c>
      <c r="E61" s="12">
        <v>9.8000000000000004E-2</v>
      </c>
      <c r="F61" s="12">
        <v>9.0999999999999998E-2</v>
      </c>
      <c r="G61" s="12">
        <v>8.5000000000000006E-2</v>
      </c>
      <c r="H61" s="12">
        <v>8.7999999999999995E-2</v>
      </c>
      <c r="I61" s="12">
        <v>9.5000000000000001E-2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2:99" x14ac:dyDescent="0.15">
      <c r="B62" s="12">
        <f t="shared" si="0"/>
        <v>144</v>
      </c>
      <c r="C62" s="12">
        <v>0</v>
      </c>
      <c r="D62" s="12">
        <v>8.4000000000000005E-2</v>
      </c>
      <c r="E62" s="12">
        <v>9.8000000000000004E-2</v>
      </c>
      <c r="F62" s="12">
        <v>9.0999999999999998E-2</v>
      </c>
      <c r="G62" s="12">
        <v>8.6999999999999994E-2</v>
      </c>
      <c r="H62" s="12">
        <v>8.8999999999999996E-2</v>
      </c>
      <c r="I62" s="12">
        <v>9.5000000000000001E-2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2:99" x14ac:dyDescent="0.15">
      <c r="B63" s="12">
        <f t="shared" si="0"/>
        <v>148</v>
      </c>
      <c r="C63" s="12">
        <v>0</v>
      </c>
      <c r="D63" s="12">
        <v>8.5999999999999993E-2</v>
      </c>
      <c r="E63" s="12">
        <v>9.8000000000000004E-2</v>
      </c>
      <c r="F63" s="12">
        <v>9.0999999999999998E-2</v>
      </c>
      <c r="G63" s="12">
        <v>8.7999999999999995E-2</v>
      </c>
      <c r="H63" s="12">
        <v>8.8999999999999996E-2</v>
      </c>
      <c r="I63" s="12">
        <v>9.7000000000000003E-2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2:99" x14ac:dyDescent="0.15">
      <c r="B64" s="12">
        <f t="shared" si="0"/>
        <v>152</v>
      </c>
      <c r="C64" s="12">
        <v>0</v>
      </c>
      <c r="D64" s="12">
        <v>8.6999999999999994E-2</v>
      </c>
      <c r="E64" s="12">
        <v>9.8000000000000004E-2</v>
      </c>
      <c r="F64" s="12">
        <v>9.0999999999999998E-2</v>
      </c>
      <c r="G64" s="12">
        <v>8.8999999999999996E-2</v>
      </c>
      <c r="H64" s="12">
        <v>8.8999999999999996E-2</v>
      </c>
      <c r="I64" s="12">
        <v>9.9000000000000005E-2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2:99" x14ac:dyDescent="0.15">
      <c r="B65" s="12">
        <f t="shared" si="0"/>
        <v>156</v>
      </c>
      <c r="C65" s="12">
        <v>0</v>
      </c>
      <c r="D65" s="12">
        <v>8.7999999999999995E-2</v>
      </c>
      <c r="E65" s="12">
        <v>9.9000000000000005E-2</v>
      </c>
      <c r="F65" s="12">
        <v>9.0999999999999998E-2</v>
      </c>
      <c r="G65" s="12">
        <v>8.8999999999999996E-2</v>
      </c>
      <c r="H65" s="12">
        <v>0.09</v>
      </c>
      <c r="I65" s="12">
        <v>0.10299999999999999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2:99" x14ac:dyDescent="0.15">
      <c r="B66" s="12">
        <f t="shared" si="0"/>
        <v>160</v>
      </c>
      <c r="C66" s="12">
        <v>0</v>
      </c>
      <c r="D66" s="12">
        <v>0.09</v>
      </c>
      <c r="E66" s="12">
        <v>0.1</v>
      </c>
      <c r="F66" s="12">
        <v>9.2999999999999999E-2</v>
      </c>
      <c r="G66" s="12">
        <v>8.8999999999999996E-2</v>
      </c>
      <c r="H66" s="12">
        <v>0.09</v>
      </c>
      <c r="I66" s="12">
        <v>0.107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2:99" x14ac:dyDescent="0.15">
      <c r="B67" s="12">
        <f t="shared" si="0"/>
        <v>164</v>
      </c>
      <c r="C67" s="12">
        <v>0</v>
      </c>
      <c r="D67" s="12">
        <v>9.1999999999999998E-2</v>
      </c>
      <c r="E67" s="12">
        <v>0.10199999999999999</v>
      </c>
      <c r="F67" s="12">
        <v>9.5000000000000001E-2</v>
      </c>
      <c r="G67" s="12">
        <v>0.09</v>
      </c>
      <c r="H67" s="12">
        <v>9.0999999999999998E-2</v>
      </c>
      <c r="I67" s="12">
        <v>0.111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2:99" x14ac:dyDescent="0.15">
      <c r="B68" s="12">
        <f t="shared" si="0"/>
        <v>168</v>
      </c>
      <c r="C68" s="12">
        <v>0</v>
      </c>
      <c r="D68" s="12">
        <v>9.2999999999999999E-2</v>
      </c>
      <c r="E68" s="12">
        <v>0.104</v>
      </c>
      <c r="F68" s="12">
        <v>9.8000000000000004E-2</v>
      </c>
      <c r="G68" s="12">
        <v>9.1999999999999998E-2</v>
      </c>
      <c r="H68" s="12">
        <v>9.0999999999999998E-2</v>
      </c>
      <c r="I68" s="12">
        <v>0.114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2:99" x14ac:dyDescent="0.15">
      <c r="B69" s="12">
        <f t="shared" si="0"/>
        <v>172</v>
      </c>
      <c r="C69" s="12">
        <v>0</v>
      </c>
      <c r="D69" s="12">
        <v>9.4E-2</v>
      </c>
      <c r="E69" s="12">
        <v>0.105</v>
      </c>
      <c r="F69" s="12">
        <v>0.10100000000000001</v>
      </c>
      <c r="G69" s="12">
        <v>9.7000000000000003E-2</v>
      </c>
      <c r="H69" s="12">
        <v>9.0999999999999998E-2</v>
      </c>
      <c r="I69" s="12">
        <v>0.114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2:99" x14ac:dyDescent="0.15">
      <c r="B70" s="12">
        <f t="shared" si="0"/>
        <v>176</v>
      </c>
      <c r="C70" s="12">
        <v>0</v>
      </c>
      <c r="D70" s="12">
        <v>9.5000000000000001E-2</v>
      </c>
      <c r="E70" s="12">
        <v>0.106</v>
      </c>
      <c r="F70" s="12">
        <v>0.104</v>
      </c>
      <c r="G70" s="12">
        <v>0.10299999999999999</v>
      </c>
      <c r="H70" s="12">
        <v>9.1999999999999998E-2</v>
      </c>
      <c r="I70" s="12">
        <v>0.112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2:99" x14ac:dyDescent="0.15">
      <c r="B71" s="12">
        <f t="shared" si="0"/>
        <v>180</v>
      </c>
      <c r="C71" s="12">
        <v>0</v>
      </c>
      <c r="D71" s="12">
        <v>9.6000000000000002E-2</v>
      </c>
      <c r="E71" s="12">
        <v>0.107</v>
      </c>
      <c r="F71" s="12">
        <v>0.108</v>
      </c>
      <c r="G71" s="12">
        <v>0.106</v>
      </c>
      <c r="H71" s="12">
        <v>9.2999999999999999E-2</v>
      </c>
      <c r="I71" s="12">
        <v>0.11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2:99" x14ac:dyDescent="0.15">
      <c r="B72" s="16">
        <v>2.1296296296296298E-3</v>
      </c>
      <c r="C72" s="12">
        <v>0</v>
      </c>
      <c r="D72" s="12">
        <v>9.8000000000000004E-2</v>
      </c>
      <c r="E72" s="12">
        <v>0.108</v>
      </c>
      <c r="F72" s="12">
        <v>0.112</v>
      </c>
      <c r="G72" s="12">
        <v>0.108</v>
      </c>
      <c r="H72" s="12">
        <v>9.5000000000000001E-2</v>
      </c>
      <c r="I72" s="12">
        <v>0.111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2:99" x14ac:dyDescent="0.15">
      <c r="B73" s="16">
        <v>2.1759259259259258E-3</v>
      </c>
      <c r="C73" s="12">
        <v>0</v>
      </c>
      <c r="D73" s="12">
        <v>9.9000000000000005E-2</v>
      </c>
      <c r="E73" s="12">
        <v>0.109</v>
      </c>
      <c r="F73" s="12">
        <v>0.115</v>
      </c>
      <c r="G73" s="12">
        <v>0.11</v>
      </c>
      <c r="H73" s="12">
        <v>9.6000000000000002E-2</v>
      </c>
      <c r="I73" s="12">
        <v>0.114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2:99" x14ac:dyDescent="0.15">
      <c r="B74" s="16">
        <v>2.2222222222222222E-3</v>
      </c>
      <c r="C74" s="12">
        <v>0</v>
      </c>
      <c r="D74" s="12">
        <v>0.10100000000000001</v>
      </c>
      <c r="E74" s="12">
        <v>0.111</v>
      </c>
      <c r="F74" s="12">
        <v>0.11700000000000001</v>
      </c>
      <c r="G74" s="12">
        <v>0.111</v>
      </c>
      <c r="H74" s="12">
        <v>9.7000000000000003E-2</v>
      </c>
      <c r="I74" s="12">
        <v>0.11799999999999999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2:99" x14ac:dyDescent="0.15">
      <c r="B75" s="16">
        <v>2.2685185185185182E-3</v>
      </c>
      <c r="C75" s="12">
        <v>0</v>
      </c>
      <c r="D75" s="12">
        <v>0.10199999999999999</v>
      </c>
      <c r="E75" s="12">
        <v>0.113</v>
      </c>
      <c r="F75" s="12">
        <v>0.11899999999999999</v>
      </c>
      <c r="G75" s="12">
        <v>0.11</v>
      </c>
      <c r="H75" s="12">
        <v>9.8000000000000004E-2</v>
      </c>
      <c r="I75" s="12">
        <v>0.123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2:99" x14ac:dyDescent="0.15">
      <c r="B76" s="16">
        <v>2.3148148148148151E-3</v>
      </c>
      <c r="C76" s="12">
        <v>0</v>
      </c>
      <c r="D76" s="12">
        <v>0.104</v>
      </c>
      <c r="E76" s="12">
        <v>0.115</v>
      </c>
      <c r="F76" s="12">
        <v>0.12</v>
      </c>
      <c r="G76" s="12">
        <v>0.109</v>
      </c>
      <c r="H76" s="12">
        <v>0.1</v>
      </c>
      <c r="I76" s="12">
        <v>0.126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2:99" x14ac:dyDescent="0.15">
      <c r="B77" s="16">
        <v>2.3611111111111111E-3</v>
      </c>
      <c r="C77" s="12">
        <v>0</v>
      </c>
      <c r="D77" s="12">
        <v>0.105</v>
      </c>
      <c r="E77" s="12">
        <v>0.11700000000000001</v>
      </c>
      <c r="F77" s="12">
        <v>0.12</v>
      </c>
      <c r="G77" s="12">
        <v>0.108</v>
      </c>
      <c r="H77" s="12">
        <v>0.10100000000000001</v>
      </c>
      <c r="I77" s="12">
        <v>0.129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2:99" x14ac:dyDescent="0.15">
      <c r="B78" s="16">
        <v>2.4074074074074076E-3</v>
      </c>
      <c r="C78" s="12">
        <v>0</v>
      </c>
      <c r="D78" s="12">
        <v>0.106</v>
      </c>
      <c r="E78" s="12">
        <v>0.11899999999999999</v>
      </c>
      <c r="F78" s="12">
        <v>0.12</v>
      </c>
      <c r="G78" s="12">
        <v>0.109</v>
      </c>
      <c r="H78" s="12">
        <v>0.10299999999999999</v>
      </c>
      <c r="I78" s="12">
        <v>0.13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  <row r="79" spans="2:99" x14ac:dyDescent="0.15">
      <c r="B79" s="16">
        <v>2.4537037037037036E-3</v>
      </c>
      <c r="C79" s="12">
        <v>0</v>
      </c>
      <c r="D79" s="12">
        <v>0.108</v>
      </c>
      <c r="E79" s="12">
        <v>0.12</v>
      </c>
      <c r="F79" s="12">
        <v>0.12</v>
      </c>
      <c r="G79" s="12">
        <v>0.109</v>
      </c>
      <c r="H79" s="12">
        <v>0.104</v>
      </c>
      <c r="I79" s="12">
        <v>0.13100000000000001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</row>
    <row r="80" spans="2:99" x14ac:dyDescent="0.15">
      <c r="B80" s="16">
        <v>2.5000000000000001E-3</v>
      </c>
      <c r="C80" s="12">
        <v>0</v>
      </c>
      <c r="D80" s="12">
        <v>0.111</v>
      </c>
      <c r="E80" s="12">
        <v>0.121</v>
      </c>
      <c r="F80" s="12">
        <v>0.12</v>
      </c>
      <c r="G80" s="12">
        <v>0.11</v>
      </c>
      <c r="H80" s="12">
        <v>0.105</v>
      </c>
      <c r="I80" s="12">
        <v>0.13100000000000001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</row>
    <row r="81" spans="2:99" x14ac:dyDescent="0.15">
      <c r="B81" s="16">
        <v>2.5462962962962961E-3</v>
      </c>
      <c r="C81" s="12">
        <v>0</v>
      </c>
      <c r="D81" s="12">
        <v>0.114</v>
      </c>
      <c r="E81" s="12">
        <v>0.122</v>
      </c>
      <c r="F81" s="12">
        <v>0.121</v>
      </c>
      <c r="G81" s="12">
        <v>0.112</v>
      </c>
      <c r="H81" s="12">
        <v>0.107</v>
      </c>
      <c r="I81" s="12">
        <v>0.129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</row>
    <row r="82" spans="2:99" x14ac:dyDescent="0.15">
      <c r="B82" s="16">
        <v>2.5925925925925925E-3</v>
      </c>
      <c r="C82" s="12">
        <v>0</v>
      </c>
      <c r="D82" s="12">
        <v>0.11600000000000001</v>
      </c>
      <c r="E82" s="12">
        <v>0.122</v>
      </c>
      <c r="F82" s="12">
        <v>0.122</v>
      </c>
      <c r="G82" s="12">
        <v>0.114</v>
      </c>
      <c r="H82" s="12">
        <v>0.108</v>
      </c>
      <c r="I82" s="12">
        <v>0.126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</row>
    <row r="83" spans="2:99" x14ac:dyDescent="0.15">
      <c r="B83" s="16">
        <v>2.6388888888888885E-3</v>
      </c>
      <c r="C83" s="12">
        <v>0</v>
      </c>
      <c r="D83" s="12">
        <v>0.11700000000000001</v>
      </c>
      <c r="E83" s="12">
        <v>0.123</v>
      </c>
      <c r="F83" s="12">
        <v>0.123</v>
      </c>
      <c r="G83" s="12">
        <v>0.11600000000000001</v>
      </c>
      <c r="H83" s="12">
        <v>0.109</v>
      </c>
      <c r="I83" s="12">
        <v>0.123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</row>
    <row r="84" spans="2:99" x14ac:dyDescent="0.15">
      <c r="B84" s="16">
        <v>2.685185185185185E-3</v>
      </c>
      <c r="C84" s="12">
        <v>0</v>
      </c>
      <c r="D84" s="12">
        <v>0.11899999999999999</v>
      </c>
      <c r="E84" s="12">
        <v>0.123</v>
      </c>
      <c r="F84" s="12">
        <v>0.125</v>
      </c>
      <c r="G84" s="12">
        <v>0.11799999999999999</v>
      </c>
      <c r="H84" s="12">
        <v>0.111</v>
      </c>
      <c r="I84" s="12">
        <v>0.121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</row>
    <row r="85" spans="2:99" x14ac:dyDescent="0.15">
      <c r="B85" s="16">
        <v>2.7314814814814819E-3</v>
      </c>
      <c r="C85" s="12">
        <v>0</v>
      </c>
      <c r="D85" s="12">
        <v>0.121</v>
      </c>
      <c r="E85" s="12">
        <v>0.124</v>
      </c>
      <c r="F85" s="12">
        <v>0.127</v>
      </c>
      <c r="G85" s="12">
        <v>0.11899999999999999</v>
      </c>
      <c r="H85" s="12">
        <v>0.112</v>
      </c>
      <c r="I85" s="12">
        <v>0.121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</row>
    <row r="86" spans="2:99" x14ac:dyDescent="0.15">
      <c r="B86" s="16">
        <v>2.7777777777777779E-3</v>
      </c>
      <c r="C86" s="12">
        <v>0</v>
      </c>
      <c r="D86" s="12">
        <v>0.124</v>
      </c>
      <c r="E86" s="12">
        <v>0.125</v>
      </c>
      <c r="F86" s="12">
        <v>0.129</v>
      </c>
      <c r="G86" s="12">
        <v>0.11899999999999999</v>
      </c>
      <c r="H86" s="12">
        <v>0.112</v>
      </c>
      <c r="I86" s="12">
        <v>0.121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</row>
    <row r="87" spans="2:99" x14ac:dyDescent="0.15">
      <c r="B87" s="16">
        <v>2.8240740740740739E-3</v>
      </c>
      <c r="C87" s="12">
        <v>0</v>
      </c>
      <c r="D87" s="12">
        <v>0.126</v>
      </c>
      <c r="E87" s="12">
        <v>0.126</v>
      </c>
      <c r="F87" s="12">
        <v>0.129</v>
      </c>
      <c r="G87" s="12">
        <v>0.11899999999999999</v>
      </c>
      <c r="H87" s="12">
        <v>0.113</v>
      </c>
      <c r="I87" s="12">
        <v>0.121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</row>
    <row r="88" spans="2:99" x14ac:dyDescent="0.15">
      <c r="B88" s="16">
        <v>2.8703703703703708E-3</v>
      </c>
      <c r="C88" s="12">
        <v>0</v>
      </c>
      <c r="D88" s="12">
        <v>0.127</v>
      </c>
      <c r="E88" s="12">
        <v>0.128</v>
      </c>
      <c r="F88" s="12">
        <v>0.13</v>
      </c>
      <c r="G88" s="12">
        <v>0.11899999999999999</v>
      </c>
      <c r="H88" s="12">
        <v>0.114</v>
      </c>
      <c r="I88" s="12">
        <v>0.122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</row>
    <row r="89" spans="2:99" x14ac:dyDescent="0.15">
      <c r="B89" s="16">
        <v>2.9166666666666668E-3</v>
      </c>
      <c r="C89" s="12">
        <v>0</v>
      </c>
      <c r="D89" s="12">
        <v>0.127</v>
      </c>
      <c r="E89" s="12">
        <v>0.13</v>
      </c>
      <c r="F89" s="12">
        <v>0.13</v>
      </c>
      <c r="G89" s="12">
        <v>0.11799999999999999</v>
      </c>
      <c r="H89" s="12">
        <v>0.11600000000000001</v>
      </c>
      <c r="I89" s="12">
        <v>0.123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</row>
    <row r="90" spans="2:99" x14ac:dyDescent="0.15">
      <c r="B90" s="16">
        <v>2.9629629629629628E-3</v>
      </c>
      <c r="C90" s="12">
        <v>0</v>
      </c>
      <c r="D90" s="12">
        <v>0.126</v>
      </c>
      <c r="E90" s="12">
        <v>0.13200000000000001</v>
      </c>
      <c r="F90" s="12">
        <v>0.13100000000000001</v>
      </c>
      <c r="G90" s="12">
        <v>0.11799999999999999</v>
      </c>
      <c r="H90" s="12">
        <v>0.11799999999999999</v>
      </c>
      <c r="I90" s="12">
        <v>0.125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</row>
    <row r="91" spans="2:99" x14ac:dyDescent="0.15">
      <c r="B91" s="16">
        <v>3.0092592592592588E-3</v>
      </c>
      <c r="C91" s="12">
        <v>0</v>
      </c>
      <c r="D91" s="12">
        <v>0.127</v>
      </c>
      <c r="E91" s="12">
        <v>0.13300000000000001</v>
      </c>
      <c r="F91" s="12">
        <v>0.13200000000000001</v>
      </c>
      <c r="G91" s="12">
        <v>0.11700000000000001</v>
      </c>
      <c r="H91" s="12">
        <v>0.11899999999999999</v>
      </c>
      <c r="I91" s="12">
        <v>0.128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</row>
    <row r="92" spans="2:99" x14ac:dyDescent="0.15">
      <c r="B92" s="16">
        <v>3.0555555555555557E-3</v>
      </c>
      <c r="C92" s="12">
        <v>0</v>
      </c>
      <c r="D92" s="12">
        <v>0.128</v>
      </c>
      <c r="E92" s="12">
        <v>0.13300000000000001</v>
      </c>
      <c r="F92" s="12">
        <v>0.13300000000000001</v>
      </c>
      <c r="G92" s="12">
        <v>0.11700000000000001</v>
      </c>
      <c r="H92" s="12">
        <v>0.11899999999999999</v>
      </c>
      <c r="I92" s="12">
        <v>0.13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</row>
    <row r="93" spans="2:99" x14ac:dyDescent="0.15">
      <c r="B93" s="16">
        <v>3.1018518518518522E-3</v>
      </c>
      <c r="C93" s="12">
        <v>0</v>
      </c>
      <c r="D93" s="12">
        <v>0.129</v>
      </c>
      <c r="E93" s="12">
        <v>0.13400000000000001</v>
      </c>
      <c r="F93" s="12">
        <v>0.13400000000000001</v>
      </c>
      <c r="G93" s="12">
        <v>0.11799999999999999</v>
      </c>
      <c r="H93" s="12">
        <v>0.12</v>
      </c>
      <c r="I93" s="12">
        <v>0.13300000000000001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</row>
    <row r="94" spans="2:99" x14ac:dyDescent="0.15">
      <c r="B94" s="16">
        <v>3.1481481481481482E-3</v>
      </c>
      <c r="C94" s="12">
        <v>0</v>
      </c>
      <c r="D94" s="12">
        <v>0.13100000000000001</v>
      </c>
      <c r="E94" s="12">
        <v>0.13500000000000001</v>
      </c>
      <c r="F94" s="12">
        <v>0.13500000000000001</v>
      </c>
      <c r="G94" s="12">
        <v>0.11899999999999999</v>
      </c>
      <c r="H94" s="12">
        <v>0.121</v>
      </c>
      <c r="I94" s="12">
        <v>0.13500000000000001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</row>
    <row r="95" spans="2:99" x14ac:dyDescent="0.15">
      <c r="B95" s="16">
        <v>3.1944444444444442E-3</v>
      </c>
      <c r="C95" s="12">
        <v>0</v>
      </c>
      <c r="D95" s="12">
        <v>0.13300000000000001</v>
      </c>
      <c r="E95" s="12">
        <v>0.13600000000000001</v>
      </c>
      <c r="F95" s="12">
        <v>0.13700000000000001</v>
      </c>
      <c r="G95" s="12">
        <v>0.12</v>
      </c>
      <c r="H95" s="12">
        <v>0.122</v>
      </c>
      <c r="I95" s="12">
        <v>0.13700000000000001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</row>
    <row r="96" spans="2:99" x14ac:dyDescent="0.15">
      <c r="B96" s="16">
        <v>3.2407407407407406E-3</v>
      </c>
      <c r="C96" s="12">
        <v>0</v>
      </c>
      <c r="D96" s="12">
        <v>0.13400000000000001</v>
      </c>
      <c r="E96" s="12">
        <v>0.13700000000000001</v>
      </c>
      <c r="F96" s="12">
        <v>0.13900000000000001</v>
      </c>
      <c r="G96" s="12">
        <v>0.12</v>
      </c>
      <c r="H96" s="12">
        <v>0.123</v>
      </c>
      <c r="I96" s="12">
        <v>0.13800000000000001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</row>
    <row r="97" spans="1:99" x14ac:dyDescent="0.15">
      <c r="B97" s="16">
        <v>3.2870370370370367E-3</v>
      </c>
      <c r="C97" s="12">
        <v>0</v>
      </c>
      <c r="D97" s="12">
        <v>0.13500000000000001</v>
      </c>
      <c r="E97" s="12">
        <v>0.13700000000000001</v>
      </c>
      <c r="F97" s="12">
        <v>0.14099999999999999</v>
      </c>
      <c r="G97" s="12">
        <v>0.12</v>
      </c>
      <c r="H97" s="12">
        <v>0.123</v>
      </c>
      <c r="I97" s="12">
        <v>0.13900000000000001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</row>
    <row r="98" spans="1:99" x14ac:dyDescent="0.15">
      <c r="B98" s="16">
        <v>3.3333333333333335E-3</v>
      </c>
      <c r="C98" s="12">
        <v>0</v>
      </c>
      <c r="D98" s="12">
        <v>0.13600000000000001</v>
      </c>
      <c r="E98" s="12">
        <v>0.13800000000000001</v>
      </c>
      <c r="F98" s="12">
        <v>0.14299999999999999</v>
      </c>
      <c r="G98" s="12">
        <v>0.12</v>
      </c>
      <c r="H98" s="12">
        <v>0.124</v>
      </c>
      <c r="I98" s="12">
        <v>0.14000000000000001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</row>
    <row r="99" spans="1:99" x14ac:dyDescent="0.15">
      <c r="B99" s="16">
        <v>3.37962962962963E-3</v>
      </c>
      <c r="C99" s="12">
        <v>0</v>
      </c>
      <c r="D99" s="12">
        <v>0.13800000000000001</v>
      </c>
      <c r="E99" s="12">
        <v>0.13800000000000001</v>
      </c>
      <c r="F99" s="12">
        <v>0.14599999999999999</v>
      </c>
      <c r="G99" s="12">
        <v>0.12</v>
      </c>
      <c r="H99" s="12">
        <v>0.125</v>
      </c>
      <c r="I99" s="12">
        <v>0.14099999999999999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</row>
    <row r="100" spans="1:99" x14ac:dyDescent="0.15">
      <c r="B100" s="16">
        <v>3.425925925925926E-3</v>
      </c>
      <c r="C100" s="12">
        <v>0</v>
      </c>
      <c r="D100" s="12">
        <v>0.14099999999999999</v>
      </c>
      <c r="E100" s="12">
        <v>0.14000000000000001</v>
      </c>
      <c r="F100" s="12">
        <v>0.14699999999999999</v>
      </c>
      <c r="G100" s="12">
        <v>0.12</v>
      </c>
      <c r="H100" s="12">
        <v>0.126</v>
      </c>
      <c r="I100" s="12">
        <v>0.14099999999999999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</row>
    <row r="101" spans="1:99" x14ac:dyDescent="0.15">
      <c r="B101" s="16">
        <v>3.472222222222222E-3</v>
      </c>
      <c r="C101" s="12">
        <v>0</v>
      </c>
      <c r="D101" s="12">
        <v>0.14499999999999999</v>
      </c>
      <c r="E101" s="12">
        <v>0.14099999999999999</v>
      </c>
      <c r="F101" s="12">
        <v>0.14899999999999999</v>
      </c>
      <c r="G101" s="12">
        <v>0.11899999999999999</v>
      </c>
      <c r="H101" s="12">
        <v>0.127</v>
      </c>
      <c r="I101" s="12">
        <v>0.14199999999999999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</row>
    <row r="102" spans="1:99" x14ac:dyDescent="0.15">
      <c r="D102" s="1">
        <f t="shared" ref="D102:I102" si="1">SLOPE(D26:D41,$B$26:$B$41)</f>
        <v>2.8124999999999998E-4</v>
      </c>
      <c r="E102" s="1">
        <f t="shared" si="1"/>
        <v>3.6029411764705886E-4</v>
      </c>
      <c r="F102" s="1">
        <f t="shared" si="1"/>
        <v>3.7058823529411772E-4</v>
      </c>
      <c r="G102" s="1">
        <f t="shared" si="1"/>
        <v>3.1249999999999995E-4</v>
      </c>
      <c r="H102" s="1">
        <f t="shared" si="1"/>
        <v>2.5882352941176474E-4</v>
      </c>
      <c r="I102" s="1">
        <f t="shared" si="1"/>
        <v>3.4816176470588232E-4</v>
      </c>
    </row>
    <row r="103" spans="1:99" ht="14" x14ac:dyDescent="0.15">
      <c r="A103" s="11" t="s">
        <v>28</v>
      </c>
      <c r="B103" s="10"/>
      <c r="E103" s="1">
        <f>AVERAGE(D102:F102)</f>
        <v>3.3737745098039217E-4</v>
      </c>
      <c r="H103" s="1">
        <f>AVERAGE(G102:I102)</f>
        <v>3.0649509803921569E-4</v>
      </c>
    </row>
    <row r="105" spans="1:99" x14ac:dyDescent="0.15">
      <c r="B105" s="9"/>
      <c r="C105" s="8">
        <v>1</v>
      </c>
      <c r="D105" s="8">
        <v>2</v>
      </c>
      <c r="E105" s="8">
        <v>3</v>
      </c>
      <c r="F105" s="8">
        <v>4</v>
      </c>
      <c r="G105" s="8">
        <v>5</v>
      </c>
      <c r="H105" s="8">
        <v>6</v>
      </c>
      <c r="I105" s="8">
        <v>7</v>
      </c>
      <c r="J105" s="8">
        <v>8</v>
      </c>
      <c r="K105" s="8">
        <v>9</v>
      </c>
      <c r="L105" s="8">
        <v>10</v>
      </c>
      <c r="M105" s="8">
        <v>11</v>
      </c>
      <c r="N105" s="8">
        <v>12</v>
      </c>
    </row>
    <row r="106" spans="1:99" ht="14" x14ac:dyDescent="0.15">
      <c r="B106" s="23" t="s">
        <v>27</v>
      </c>
      <c r="C106" s="5">
        <v>37.5</v>
      </c>
      <c r="D106" s="5">
        <v>31.95</v>
      </c>
      <c r="E106" s="5">
        <v>52.35</v>
      </c>
      <c r="F106" s="5">
        <v>65.400000000000006</v>
      </c>
      <c r="G106" s="5">
        <v>30.6</v>
      </c>
      <c r="H106" s="5">
        <v>57.15</v>
      </c>
      <c r="I106" s="5" t="s">
        <v>16</v>
      </c>
      <c r="J106" s="5" t="s">
        <v>16</v>
      </c>
      <c r="K106" s="5" t="s">
        <v>16</v>
      </c>
      <c r="L106" s="5" t="s">
        <v>16</v>
      </c>
      <c r="M106" s="5" t="s">
        <v>16</v>
      </c>
      <c r="N106" s="5" t="s">
        <v>16</v>
      </c>
      <c r="O106" s="2" t="s">
        <v>19</v>
      </c>
    </row>
    <row r="107" spans="1:99" ht="24" x14ac:dyDescent="0.15">
      <c r="B107" s="24"/>
      <c r="C107" s="4">
        <v>0.99099999999999999</v>
      </c>
      <c r="D107" s="4">
        <v>0.995</v>
      </c>
      <c r="E107" s="4">
        <v>0.999</v>
      </c>
      <c r="F107" s="4">
        <v>0.97799999999999998</v>
      </c>
      <c r="G107" s="4">
        <v>1</v>
      </c>
      <c r="H107" s="4">
        <v>0.995</v>
      </c>
      <c r="I107" s="4" t="s">
        <v>16</v>
      </c>
      <c r="J107" s="4" t="s">
        <v>16</v>
      </c>
      <c r="K107" s="4" t="s">
        <v>16</v>
      </c>
      <c r="L107" s="4" t="s">
        <v>16</v>
      </c>
      <c r="M107" s="4" t="s">
        <v>16</v>
      </c>
      <c r="N107" s="4" t="s">
        <v>16</v>
      </c>
      <c r="O107" s="2" t="s">
        <v>18</v>
      </c>
    </row>
    <row r="108" spans="1:99" ht="24" x14ac:dyDescent="0.15">
      <c r="B108" s="24"/>
      <c r="C108" s="7">
        <v>2.5000000000000001E-3</v>
      </c>
      <c r="D108" s="7">
        <v>1.4351851851851854E-3</v>
      </c>
      <c r="E108" s="7">
        <v>2.0833333333333333E-3</v>
      </c>
      <c r="F108" s="7">
        <v>1.9907407407407408E-3</v>
      </c>
      <c r="G108" s="7">
        <v>1.3425925925925925E-3</v>
      </c>
      <c r="H108" s="7">
        <v>2.2222222222222222E-3</v>
      </c>
      <c r="I108" s="4" t="s">
        <v>16</v>
      </c>
      <c r="J108" s="4" t="s">
        <v>16</v>
      </c>
      <c r="K108" s="4" t="s">
        <v>16</v>
      </c>
      <c r="L108" s="4" t="s">
        <v>16</v>
      </c>
      <c r="M108" s="4" t="s">
        <v>16</v>
      </c>
      <c r="N108" s="4" t="s">
        <v>16</v>
      </c>
      <c r="O108" s="2" t="s">
        <v>17</v>
      </c>
    </row>
    <row r="109" spans="1:99" ht="14" x14ac:dyDescent="0.15">
      <c r="B109" s="25"/>
      <c r="C109" s="6">
        <v>1.2962962962962963E-3</v>
      </c>
      <c r="D109" s="6">
        <v>5.3240740740740744E-4</v>
      </c>
      <c r="E109" s="6">
        <v>1.2847222222222223E-3</v>
      </c>
      <c r="F109" s="6">
        <v>1.4467592592592594E-3</v>
      </c>
      <c r="G109" s="6">
        <v>5.6712962962962956E-4</v>
      </c>
      <c r="H109" s="6">
        <v>1.3657407407407409E-3</v>
      </c>
      <c r="I109" s="3" t="s">
        <v>16</v>
      </c>
      <c r="J109" s="3" t="s">
        <v>16</v>
      </c>
      <c r="K109" s="3" t="s">
        <v>16</v>
      </c>
      <c r="L109" s="3" t="s">
        <v>16</v>
      </c>
      <c r="M109" s="3" t="s">
        <v>16</v>
      </c>
      <c r="N109" s="3" t="s">
        <v>16</v>
      </c>
      <c r="O109" s="2" t="s">
        <v>15</v>
      </c>
    </row>
    <row r="110" spans="1:99" ht="14" x14ac:dyDescent="0.15">
      <c r="B110" s="23" t="s">
        <v>26</v>
      </c>
      <c r="C110" s="5" t="s">
        <v>16</v>
      </c>
      <c r="D110" s="5" t="s">
        <v>16</v>
      </c>
      <c r="E110" s="5" t="s">
        <v>16</v>
      </c>
      <c r="F110" s="5" t="s">
        <v>16</v>
      </c>
      <c r="G110" s="5" t="s">
        <v>16</v>
      </c>
      <c r="H110" s="5" t="s">
        <v>16</v>
      </c>
      <c r="I110" s="5" t="s">
        <v>16</v>
      </c>
      <c r="J110" s="5" t="s">
        <v>16</v>
      </c>
      <c r="K110" s="5" t="s">
        <v>16</v>
      </c>
      <c r="L110" s="5" t="s">
        <v>16</v>
      </c>
      <c r="M110" s="5" t="s">
        <v>16</v>
      </c>
      <c r="N110" s="5" t="s">
        <v>16</v>
      </c>
      <c r="O110" s="2" t="s">
        <v>19</v>
      </c>
    </row>
    <row r="111" spans="1:99" ht="24" x14ac:dyDescent="0.15">
      <c r="B111" s="24"/>
      <c r="C111" s="4" t="s">
        <v>16</v>
      </c>
      <c r="D111" s="4" t="s">
        <v>16</v>
      </c>
      <c r="E111" s="4" t="s">
        <v>16</v>
      </c>
      <c r="F111" s="4" t="s">
        <v>16</v>
      </c>
      <c r="G111" s="4" t="s">
        <v>16</v>
      </c>
      <c r="H111" s="4" t="s">
        <v>16</v>
      </c>
      <c r="I111" s="4" t="s">
        <v>16</v>
      </c>
      <c r="J111" s="4" t="s">
        <v>16</v>
      </c>
      <c r="K111" s="4" t="s">
        <v>16</v>
      </c>
      <c r="L111" s="4" t="s">
        <v>16</v>
      </c>
      <c r="M111" s="4" t="s">
        <v>16</v>
      </c>
      <c r="N111" s="4" t="s">
        <v>16</v>
      </c>
      <c r="O111" s="2" t="s">
        <v>18</v>
      </c>
    </row>
    <row r="112" spans="1:99" ht="24" x14ac:dyDescent="0.15">
      <c r="B112" s="24"/>
      <c r="C112" s="4" t="s">
        <v>16</v>
      </c>
      <c r="D112" s="4" t="s">
        <v>16</v>
      </c>
      <c r="E112" s="4" t="s">
        <v>16</v>
      </c>
      <c r="F112" s="4" t="s">
        <v>16</v>
      </c>
      <c r="G112" s="4" t="s">
        <v>16</v>
      </c>
      <c r="H112" s="4" t="s">
        <v>16</v>
      </c>
      <c r="I112" s="4" t="s">
        <v>16</v>
      </c>
      <c r="J112" s="4" t="s">
        <v>16</v>
      </c>
      <c r="K112" s="4" t="s">
        <v>16</v>
      </c>
      <c r="L112" s="4" t="s">
        <v>16</v>
      </c>
      <c r="M112" s="4" t="s">
        <v>16</v>
      </c>
      <c r="N112" s="4" t="s">
        <v>16</v>
      </c>
      <c r="O112" s="2" t="s">
        <v>17</v>
      </c>
    </row>
    <row r="113" spans="2:15" ht="14" x14ac:dyDescent="0.15">
      <c r="B113" s="25"/>
      <c r="C113" s="3" t="s">
        <v>16</v>
      </c>
      <c r="D113" s="3" t="s">
        <v>16</v>
      </c>
      <c r="E113" s="3" t="s">
        <v>16</v>
      </c>
      <c r="F113" s="3" t="s">
        <v>16</v>
      </c>
      <c r="G113" s="3" t="s">
        <v>16</v>
      </c>
      <c r="H113" s="3" t="s">
        <v>16</v>
      </c>
      <c r="I113" s="3" t="s">
        <v>16</v>
      </c>
      <c r="J113" s="3" t="s">
        <v>16</v>
      </c>
      <c r="K113" s="3" t="s">
        <v>16</v>
      </c>
      <c r="L113" s="3" t="s">
        <v>16</v>
      </c>
      <c r="M113" s="3" t="s">
        <v>16</v>
      </c>
      <c r="N113" s="3" t="s">
        <v>16</v>
      </c>
      <c r="O113" s="2" t="s">
        <v>15</v>
      </c>
    </row>
    <row r="114" spans="2:15" ht="14" x14ac:dyDescent="0.15">
      <c r="B114" s="23" t="s">
        <v>25</v>
      </c>
      <c r="C114" s="5" t="s">
        <v>16</v>
      </c>
      <c r="D114" s="5" t="s">
        <v>16</v>
      </c>
      <c r="E114" s="5" t="s">
        <v>16</v>
      </c>
      <c r="F114" s="5" t="s">
        <v>16</v>
      </c>
      <c r="G114" s="5" t="s">
        <v>16</v>
      </c>
      <c r="H114" s="5" t="s">
        <v>16</v>
      </c>
      <c r="I114" s="5" t="s">
        <v>16</v>
      </c>
      <c r="J114" s="5" t="s">
        <v>16</v>
      </c>
      <c r="K114" s="5" t="s">
        <v>16</v>
      </c>
      <c r="L114" s="5" t="s">
        <v>16</v>
      </c>
      <c r="M114" s="5" t="s">
        <v>16</v>
      </c>
      <c r="N114" s="5" t="s">
        <v>16</v>
      </c>
      <c r="O114" s="2" t="s">
        <v>19</v>
      </c>
    </row>
    <row r="115" spans="2:15" ht="24" x14ac:dyDescent="0.15">
      <c r="B115" s="24"/>
      <c r="C115" s="4" t="s">
        <v>16</v>
      </c>
      <c r="D115" s="4" t="s">
        <v>16</v>
      </c>
      <c r="E115" s="4" t="s">
        <v>16</v>
      </c>
      <c r="F115" s="4" t="s">
        <v>16</v>
      </c>
      <c r="G115" s="4" t="s">
        <v>16</v>
      </c>
      <c r="H115" s="4" t="s">
        <v>16</v>
      </c>
      <c r="I115" s="4" t="s">
        <v>16</v>
      </c>
      <c r="J115" s="4" t="s">
        <v>16</v>
      </c>
      <c r="K115" s="4" t="s">
        <v>16</v>
      </c>
      <c r="L115" s="4" t="s">
        <v>16</v>
      </c>
      <c r="M115" s="4" t="s">
        <v>16</v>
      </c>
      <c r="N115" s="4" t="s">
        <v>16</v>
      </c>
      <c r="O115" s="2" t="s">
        <v>18</v>
      </c>
    </row>
    <row r="116" spans="2:15" ht="24" x14ac:dyDescent="0.15">
      <c r="B116" s="24"/>
      <c r="C116" s="4" t="s">
        <v>16</v>
      </c>
      <c r="D116" s="4" t="s">
        <v>16</v>
      </c>
      <c r="E116" s="4" t="s">
        <v>16</v>
      </c>
      <c r="F116" s="4" t="s">
        <v>16</v>
      </c>
      <c r="G116" s="4" t="s">
        <v>16</v>
      </c>
      <c r="H116" s="4" t="s">
        <v>16</v>
      </c>
      <c r="I116" s="4" t="s">
        <v>16</v>
      </c>
      <c r="J116" s="4" t="s">
        <v>16</v>
      </c>
      <c r="K116" s="4" t="s">
        <v>16</v>
      </c>
      <c r="L116" s="4" t="s">
        <v>16</v>
      </c>
      <c r="M116" s="4" t="s">
        <v>16</v>
      </c>
      <c r="N116" s="4" t="s">
        <v>16</v>
      </c>
      <c r="O116" s="2" t="s">
        <v>17</v>
      </c>
    </row>
    <row r="117" spans="2:15" ht="14" x14ac:dyDescent="0.15">
      <c r="B117" s="25"/>
      <c r="C117" s="3" t="s">
        <v>16</v>
      </c>
      <c r="D117" s="3" t="s">
        <v>16</v>
      </c>
      <c r="E117" s="3" t="s">
        <v>16</v>
      </c>
      <c r="F117" s="3" t="s">
        <v>16</v>
      </c>
      <c r="G117" s="3" t="s">
        <v>16</v>
      </c>
      <c r="H117" s="3" t="s">
        <v>16</v>
      </c>
      <c r="I117" s="3" t="s">
        <v>16</v>
      </c>
      <c r="J117" s="3" t="s">
        <v>16</v>
      </c>
      <c r="K117" s="3" t="s">
        <v>16</v>
      </c>
      <c r="L117" s="3" t="s">
        <v>16</v>
      </c>
      <c r="M117" s="3" t="s">
        <v>16</v>
      </c>
      <c r="N117" s="3" t="s">
        <v>16</v>
      </c>
      <c r="O117" s="2" t="s">
        <v>15</v>
      </c>
    </row>
    <row r="118" spans="2:15" ht="14" x14ac:dyDescent="0.15">
      <c r="B118" s="23" t="s">
        <v>24</v>
      </c>
      <c r="C118" s="5" t="s">
        <v>16</v>
      </c>
      <c r="D118" s="5" t="s">
        <v>16</v>
      </c>
      <c r="E118" s="5" t="s">
        <v>16</v>
      </c>
      <c r="F118" s="5" t="s">
        <v>16</v>
      </c>
      <c r="G118" s="5" t="s">
        <v>16</v>
      </c>
      <c r="H118" s="5" t="s">
        <v>16</v>
      </c>
      <c r="I118" s="5" t="s">
        <v>16</v>
      </c>
      <c r="J118" s="5" t="s">
        <v>16</v>
      </c>
      <c r="K118" s="5" t="s">
        <v>16</v>
      </c>
      <c r="L118" s="5" t="s">
        <v>16</v>
      </c>
      <c r="M118" s="5" t="s">
        <v>16</v>
      </c>
      <c r="N118" s="5" t="s">
        <v>16</v>
      </c>
      <c r="O118" s="2" t="s">
        <v>19</v>
      </c>
    </row>
    <row r="119" spans="2:15" ht="24" x14ac:dyDescent="0.15">
      <c r="B119" s="24"/>
      <c r="C119" s="4" t="s">
        <v>16</v>
      </c>
      <c r="D119" s="4" t="s">
        <v>16</v>
      </c>
      <c r="E119" s="4" t="s">
        <v>16</v>
      </c>
      <c r="F119" s="4" t="s">
        <v>16</v>
      </c>
      <c r="G119" s="4" t="s">
        <v>16</v>
      </c>
      <c r="H119" s="4" t="s">
        <v>16</v>
      </c>
      <c r="I119" s="4" t="s">
        <v>16</v>
      </c>
      <c r="J119" s="4" t="s">
        <v>16</v>
      </c>
      <c r="K119" s="4" t="s">
        <v>16</v>
      </c>
      <c r="L119" s="4" t="s">
        <v>16</v>
      </c>
      <c r="M119" s="4" t="s">
        <v>16</v>
      </c>
      <c r="N119" s="4" t="s">
        <v>16</v>
      </c>
      <c r="O119" s="2" t="s">
        <v>18</v>
      </c>
    </row>
    <row r="120" spans="2:15" ht="24" x14ac:dyDescent="0.15">
      <c r="B120" s="24"/>
      <c r="C120" s="4" t="s">
        <v>16</v>
      </c>
      <c r="D120" s="4" t="s">
        <v>16</v>
      </c>
      <c r="E120" s="4" t="s">
        <v>16</v>
      </c>
      <c r="F120" s="4" t="s">
        <v>16</v>
      </c>
      <c r="G120" s="4" t="s">
        <v>16</v>
      </c>
      <c r="H120" s="4" t="s">
        <v>16</v>
      </c>
      <c r="I120" s="4" t="s">
        <v>16</v>
      </c>
      <c r="J120" s="4" t="s">
        <v>16</v>
      </c>
      <c r="K120" s="4" t="s">
        <v>16</v>
      </c>
      <c r="L120" s="4" t="s">
        <v>16</v>
      </c>
      <c r="M120" s="4" t="s">
        <v>16</v>
      </c>
      <c r="N120" s="4" t="s">
        <v>16</v>
      </c>
      <c r="O120" s="2" t="s">
        <v>17</v>
      </c>
    </row>
    <row r="121" spans="2:15" ht="14" x14ac:dyDescent="0.15">
      <c r="B121" s="25"/>
      <c r="C121" s="3" t="s">
        <v>16</v>
      </c>
      <c r="D121" s="3" t="s">
        <v>16</v>
      </c>
      <c r="E121" s="3" t="s">
        <v>16</v>
      </c>
      <c r="F121" s="3" t="s">
        <v>16</v>
      </c>
      <c r="G121" s="3" t="s">
        <v>16</v>
      </c>
      <c r="H121" s="3" t="s">
        <v>16</v>
      </c>
      <c r="I121" s="3" t="s">
        <v>16</v>
      </c>
      <c r="J121" s="3" t="s">
        <v>16</v>
      </c>
      <c r="K121" s="3" t="s">
        <v>16</v>
      </c>
      <c r="L121" s="3" t="s">
        <v>16</v>
      </c>
      <c r="M121" s="3" t="s">
        <v>16</v>
      </c>
      <c r="N121" s="3" t="s">
        <v>16</v>
      </c>
      <c r="O121" s="2" t="s">
        <v>15</v>
      </c>
    </row>
    <row r="122" spans="2:15" ht="14" x14ac:dyDescent="0.15">
      <c r="B122" s="23" t="s">
        <v>23</v>
      </c>
      <c r="C122" s="5" t="s">
        <v>16</v>
      </c>
      <c r="D122" s="5" t="s">
        <v>16</v>
      </c>
      <c r="E122" s="5" t="s">
        <v>16</v>
      </c>
      <c r="F122" s="5" t="s">
        <v>16</v>
      </c>
      <c r="G122" s="5" t="s">
        <v>16</v>
      </c>
      <c r="H122" s="5" t="s">
        <v>16</v>
      </c>
      <c r="I122" s="5" t="s">
        <v>16</v>
      </c>
      <c r="J122" s="5" t="s">
        <v>16</v>
      </c>
      <c r="K122" s="5" t="s">
        <v>16</v>
      </c>
      <c r="L122" s="5" t="s">
        <v>16</v>
      </c>
      <c r="M122" s="5" t="s">
        <v>16</v>
      </c>
      <c r="N122" s="5" t="s">
        <v>16</v>
      </c>
      <c r="O122" s="2" t="s">
        <v>19</v>
      </c>
    </row>
    <row r="123" spans="2:15" ht="24" x14ac:dyDescent="0.15">
      <c r="B123" s="24"/>
      <c r="C123" s="4" t="s">
        <v>16</v>
      </c>
      <c r="D123" s="4" t="s">
        <v>16</v>
      </c>
      <c r="E123" s="4" t="s">
        <v>16</v>
      </c>
      <c r="F123" s="4" t="s">
        <v>16</v>
      </c>
      <c r="G123" s="4" t="s">
        <v>16</v>
      </c>
      <c r="H123" s="4" t="s">
        <v>16</v>
      </c>
      <c r="I123" s="4" t="s">
        <v>16</v>
      </c>
      <c r="J123" s="4" t="s">
        <v>16</v>
      </c>
      <c r="K123" s="4" t="s">
        <v>16</v>
      </c>
      <c r="L123" s="4" t="s">
        <v>16</v>
      </c>
      <c r="M123" s="4" t="s">
        <v>16</v>
      </c>
      <c r="N123" s="4" t="s">
        <v>16</v>
      </c>
      <c r="O123" s="2" t="s">
        <v>18</v>
      </c>
    </row>
    <row r="124" spans="2:15" ht="24" x14ac:dyDescent="0.15">
      <c r="B124" s="24"/>
      <c r="C124" s="4" t="s">
        <v>16</v>
      </c>
      <c r="D124" s="4" t="s">
        <v>16</v>
      </c>
      <c r="E124" s="4" t="s">
        <v>16</v>
      </c>
      <c r="F124" s="4" t="s">
        <v>16</v>
      </c>
      <c r="G124" s="4" t="s">
        <v>16</v>
      </c>
      <c r="H124" s="4" t="s">
        <v>16</v>
      </c>
      <c r="I124" s="4" t="s">
        <v>16</v>
      </c>
      <c r="J124" s="4" t="s">
        <v>16</v>
      </c>
      <c r="K124" s="4" t="s">
        <v>16</v>
      </c>
      <c r="L124" s="4" t="s">
        <v>16</v>
      </c>
      <c r="M124" s="4" t="s">
        <v>16</v>
      </c>
      <c r="N124" s="4" t="s">
        <v>16</v>
      </c>
      <c r="O124" s="2" t="s">
        <v>17</v>
      </c>
    </row>
    <row r="125" spans="2:15" ht="14" x14ac:dyDescent="0.15">
      <c r="B125" s="25"/>
      <c r="C125" s="3" t="s">
        <v>16</v>
      </c>
      <c r="D125" s="3" t="s">
        <v>16</v>
      </c>
      <c r="E125" s="3" t="s">
        <v>16</v>
      </c>
      <c r="F125" s="3" t="s">
        <v>16</v>
      </c>
      <c r="G125" s="3" t="s">
        <v>16</v>
      </c>
      <c r="H125" s="3" t="s">
        <v>16</v>
      </c>
      <c r="I125" s="3" t="s">
        <v>16</v>
      </c>
      <c r="J125" s="3" t="s">
        <v>16</v>
      </c>
      <c r="K125" s="3" t="s">
        <v>16</v>
      </c>
      <c r="L125" s="3" t="s">
        <v>16</v>
      </c>
      <c r="M125" s="3" t="s">
        <v>16</v>
      </c>
      <c r="N125" s="3" t="s">
        <v>16</v>
      </c>
      <c r="O125" s="2" t="s">
        <v>15</v>
      </c>
    </row>
    <row r="126" spans="2:15" ht="14" x14ac:dyDescent="0.15">
      <c r="B126" s="23" t="s">
        <v>22</v>
      </c>
      <c r="C126" s="5" t="s">
        <v>16</v>
      </c>
      <c r="D126" s="5" t="s">
        <v>16</v>
      </c>
      <c r="E126" s="5" t="s">
        <v>16</v>
      </c>
      <c r="F126" s="5" t="s">
        <v>16</v>
      </c>
      <c r="G126" s="5" t="s">
        <v>16</v>
      </c>
      <c r="H126" s="5" t="s">
        <v>16</v>
      </c>
      <c r="I126" s="5" t="s">
        <v>16</v>
      </c>
      <c r="J126" s="5" t="s">
        <v>16</v>
      </c>
      <c r="K126" s="5" t="s">
        <v>16</v>
      </c>
      <c r="L126" s="5" t="s">
        <v>16</v>
      </c>
      <c r="M126" s="5" t="s">
        <v>16</v>
      </c>
      <c r="N126" s="5" t="s">
        <v>16</v>
      </c>
      <c r="O126" s="2" t="s">
        <v>19</v>
      </c>
    </row>
    <row r="127" spans="2:15" ht="24" x14ac:dyDescent="0.15">
      <c r="B127" s="24"/>
      <c r="C127" s="4" t="s">
        <v>16</v>
      </c>
      <c r="D127" s="4" t="s">
        <v>16</v>
      </c>
      <c r="E127" s="4" t="s">
        <v>16</v>
      </c>
      <c r="F127" s="4" t="s">
        <v>16</v>
      </c>
      <c r="G127" s="4" t="s">
        <v>16</v>
      </c>
      <c r="H127" s="4" t="s">
        <v>16</v>
      </c>
      <c r="I127" s="4" t="s">
        <v>16</v>
      </c>
      <c r="J127" s="4" t="s">
        <v>16</v>
      </c>
      <c r="K127" s="4" t="s">
        <v>16</v>
      </c>
      <c r="L127" s="4" t="s">
        <v>16</v>
      </c>
      <c r="M127" s="4" t="s">
        <v>16</v>
      </c>
      <c r="N127" s="4" t="s">
        <v>16</v>
      </c>
      <c r="O127" s="2" t="s">
        <v>18</v>
      </c>
    </row>
    <row r="128" spans="2:15" ht="24" x14ac:dyDescent="0.15">
      <c r="B128" s="24"/>
      <c r="C128" s="4" t="s">
        <v>16</v>
      </c>
      <c r="D128" s="4" t="s">
        <v>16</v>
      </c>
      <c r="E128" s="4" t="s">
        <v>16</v>
      </c>
      <c r="F128" s="4" t="s">
        <v>16</v>
      </c>
      <c r="G128" s="4" t="s">
        <v>16</v>
      </c>
      <c r="H128" s="4" t="s">
        <v>16</v>
      </c>
      <c r="I128" s="4" t="s">
        <v>16</v>
      </c>
      <c r="J128" s="4" t="s">
        <v>16</v>
      </c>
      <c r="K128" s="4" t="s">
        <v>16</v>
      </c>
      <c r="L128" s="4" t="s">
        <v>16</v>
      </c>
      <c r="M128" s="4" t="s">
        <v>16</v>
      </c>
      <c r="N128" s="4" t="s">
        <v>16</v>
      </c>
      <c r="O128" s="2" t="s">
        <v>17</v>
      </c>
    </row>
    <row r="129" spans="1:15" ht="14" x14ac:dyDescent="0.15">
      <c r="B129" s="25"/>
      <c r="C129" s="3" t="s">
        <v>16</v>
      </c>
      <c r="D129" s="3" t="s">
        <v>16</v>
      </c>
      <c r="E129" s="3" t="s">
        <v>16</v>
      </c>
      <c r="F129" s="3" t="s">
        <v>16</v>
      </c>
      <c r="G129" s="3" t="s">
        <v>16</v>
      </c>
      <c r="H129" s="3" t="s">
        <v>16</v>
      </c>
      <c r="I129" s="3" t="s">
        <v>16</v>
      </c>
      <c r="J129" s="3" t="s">
        <v>16</v>
      </c>
      <c r="K129" s="3" t="s">
        <v>16</v>
      </c>
      <c r="L129" s="3" t="s">
        <v>16</v>
      </c>
      <c r="M129" s="3" t="s">
        <v>16</v>
      </c>
      <c r="N129" s="3" t="s">
        <v>16</v>
      </c>
      <c r="O129" s="2" t="s">
        <v>15</v>
      </c>
    </row>
    <row r="130" spans="1:15" ht="14" x14ac:dyDescent="0.15">
      <c r="B130" s="23" t="s">
        <v>21</v>
      </c>
      <c r="C130" s="5" t="s">
        <v>16</v>
      </c>
      <c r="D130" s="5" t="s">
        <v>16</v>
      </c>
      <c r="E130" s="5" t="s">
        <v>16</v>
      </c>
      <c r="F130" s="5" t="s">
        <v>16</v>
      </c>
      <c r="G130" s="5" t="s">
        <v>16</v>
      </c>
      <c r="H130" s="5" t="s">
        <v>16</v>
      </c>
      <c r="I130" s="5" t="s">
        <v>16</v>
      </c>
      <c r="J130" s="5" t="s">
        <v>16</v>
      </c>
      <c r="K130" s="5" t="s">
        <v>16</v>
      </c>
      <c r="L130" s="5" t="s">
        <v>16</v>
      </c>
      <c r="M130" s="5" t="s">
        <v>16</v>
      </c>
      <c r="N130" s="5" t="s">
        <v>16</v>
      </c>
      <c r="O130" s="2" t="s">
        <v>19</v>
      </c>
    </row>
    <row r="131" spans="1:15" ht="24" x14ac:dyDescent="0.15">
      <c r="B131" s="24"/>
      <c r="C131" s="4" t="s">
        <v>16</v>
      </c>
      <c r="D131" s="4" t="s">
        <v>16</v>
      </c>
      <c r="E131" s="4" t="s">
        <v>16</v>
      </c>
      <c r="F131" s="4" t="s">
        <v>16</v>
      </c>
      <c r="G131" s="4" t="s">
        <v>16</v>
      </c>
      <c r="H131" s="4" t="s">
        <v>16</v>
      </c>
      <c r="I131" s="4" t="s">
        <v>16</v>
      </c>
      <c r="J131" s="4" t="s">
        <v>16</v>
      </c>
      <c r="K131" s="4" t="s">
        <v>16</v>
      </c>
      <c r="L131" s="4" t="s">
        <v>16</v>
      </c>
      <c r="M131" s="4" t="s">
        <v>16</v>
      </c>
      <c r="N131" s="4" t="s">
        <v>16</v>
      </c>
      <c r="O131" s="2" t="s">
        <v>18</v>
      </c>
    </row>
    <row r="132" spans="1:15" ht="24" x14ac:dyDescent="0.15">
      <c r="B132" s="24"/>
      <c r="C132" s="4" t="s">
        <v>16</v>
      </c>
      <c r="D132" s="4" t="s">
        <v>16</v>
      </c>
      <c r="E132" s="4" t="s">
        <v>16</v>
      </c>
      <c r="F132" s="4" t="s">
        <v>16</v>
      </c>
      <c r="G132" s="4" t="s">
        <v>16</v>
      </c>
      <c r="H132" s="4" t="s">
        <v>16</v>
      </c>
      <c r="I132" s="4" t="s">
        <v>16</v>
      </c>
      <c r="J132" s="4" t="s">
        <v>16</v>
      </c>
      <c r="K132" s="4" t="s">
        <v>16</v>
      </c>
      <c r="L132" s="4" t="s">
        <v>16</v>
      </c>
      <c r="M132" s="4" t="s">
        <v>16</v>
      </c>
      <c r="N132" s="4" t="s">
        <v>16</v>
      </c>
      <c r="O132" s="2" t="s">
        <v>17</v>
      </c>
    </row>
    <row r="133" spans="1:15" ht="14" x14ac:dyDescent="0.15">
      <c r="B133" s="25"/>
      <c r="C133" s="3" t="s">
        <v>16</v>
      </c>
      <c r="D133" s="3" t="s">
        <v>16</v>
      </c>
      <c r="E133" s="3" t="s">
        <v>16</v>
      </c>
      <c r="F133" s="3" t="s">
        <v>16</v>
      </c>
      <c r="G133" s="3" t="s">
        <v>16</v>
      </c>
      <c r="H133" s="3" t="s">
        <v>16</v>
      </c>
      <c r="I133" s="3" t="s">
        <v>16</v>
      </c>
      <c r="J133" s="3" t="s">
        <v>16</v>
      </c>
      <c r="K133" s="3" t="s">
        <v>16</v>
      </c>
      <c r="L133" s="3" t="s">
        <v>16</v>
      </c>
      <c r="M133" s="3" t="s">
        <v>16</v>
      </c>
      <c r="N133" s="3" t="s">
        <v>16</v>
      </c>
      <c r="O133" s="2" t="s">
        <v>15</v>
      </c>
    </row>
    <row r="134" spans="1:15" ht="14" x14ac:dyDescent="0.15">
      <c r="B134" s="23" t="s">
        <v>20</v>
      </c>
      <c r="C134" s="5" t="s">
        <v>16</v>
      </c>
      <c r="D134" s="5" t="s">
        <v>16</v>
      </c>
      <c r="E134" s="5" t="s">
        <v>16</v>
      </c>
      <c r="F134" s="5" t="s">
        <v>16</v>
      </c>
      <c r="G134" s="5" t="s">
        <v>16</v>
      </c>
      <c r="H134" s="5" t="s">
        <v>16</v>
      </c>
      <c r="I134" s="5" t="s">
        <v>16</v>
      </c>
      <c r="J134" s="5" t="s">
        <v>16</v>
      </c>
      <c r="K134" s="5" t="s">
        <v>16</v>
      </c>
      <c r="L134" s="5" t="s">
        <v>16</v>
      </c>
      <c r="M134" s="5" t="s">
        <v>16</v>
      </c>
      <c r="N134" s="5" t="s">
        <v>16</v>
      </c>
      <c r="O134" s="2" t="s">
        <v>19</v>
      </c>
    </row>
    <row r="135" spans="1:15" ht="24" x14ac:dyDescent="0.15">
      <c r="B135" s="24"/>
      <c r="C135" s="4" t="s">
        <v>16</v>
      </c>
      <c r="D135" s="4" t="s">
        <v>16</v>
      </c>
      <c r="E135" s="4" t="s">
        <v>16</v>
      </c>
      <c r="F135" s="4" t="s">
        <v>16</v>
      </c>
      <c r="G135" s="4" t="s">
        <v>16</v>
      </c>
      <c r="H135" s="4" t="s">
        <v>16</v>
      </c>
      <c r="I135" s="4" t="s">
        <v>16</v>
      </c>
      <c r="J135" s="4" t="s">
        <v>16</v>
      </c>
      <c r="K135" s="4" t="s">
        <v>16</v>
      </c>
      <c r="L135" s="4" t="s">
        <v>16</v>
      </c>
      <c r="M135" s="4" t="s">
        <v>16</v>
      </c>
      <c r="N135" s="4" t="s">
        <v>16</v>
      </c>
      <c r="O135" s="2" t="s">
        <v>18</v>
      </c>
    </row>
    <row r="136" spans="1:15" ht="24" x14ac:dyDescent="0.15">
      <c r="B136" s="24"/>
      <c r="C136" s="4" t="s">
        <v>16</v>
      </c>
      <c r="D136" s="4" t="s">
        <v>16</v>
      </c>
      <c r="E136" s="4" t="s">
        <v>16</v>
      </c>
      <c r="F136" s="4" t="s">
        <v>16</v>
      </c>
      <c r="G136" s="4" t="s">
        <v>16</v>
      </c>
      <c r="H136" s="4" t="s">
        <v>16</v>
      </c>
      <c r="I136" s="4" t="s">
        <v>16</v>
      </c>
      <c r="J136" s="4" t="s">
        <v>16</v>
      </c>
      <c r="K136" s="4" t="s">
        <v>16</v>
      </c>
      <c r="L136" s="4" t="s">
        <v>16</v>
      </c>
      <c r="M136" s="4" t="s">
        <v>16</v>
      </c>
      <c r="N136" s="4" t="s">
        <v>16</v>
      </c>
      <c r="O136" s="2" t="s">
        <v>17</v>
      </c>
    </row>
    <row r="137" spans="1:15" ht="14" x14ac:dyDescent="0.15">
      <c r="B137" s="25"/>
      <c r="C137" s="3" t="s">
        <v>16</v>
      </c>
      <c r="D137" s="3" t="s">
        <v>16</v>
      </c>
      <c r="E137" s="3" t="s">
        <v>16</v>
      </c>
      <c r="F137" s="3" t="s">
        <v>16</v>
      </c>
      <c r="G137" s="3" t="s">
        <v>16</v>
      </c>
      <c r="H137" s="3" t="s">
        <v>16</v>
      </c>
      <c r="I137" s="3" t="s">
        <v>16</v>
      </c>
      <c r="J137" s="3" t="s">
        <v>16</v>
      </c>
      <c r="K137" s="3" t="s">
        <v>16</v>
      </c>
      <c r="L137" s="3" t="s">
        <v>16</v>
      </c>
      <c r="M137" s="3" t="s">
        <v>16</v>
      </c>
      <c r="N137" s="3" t="s">
        <v>16</v>
      </c>
      <c r="O137" s="2" t="s">
        <v>15</v>
      </c>
    </row>
    <row r="139" spans="1:15" x14ac:dyDescent="0.15">
      <c r="A139" s="9"/>
      <c r="B139" s="8">
        <v>1</v>
      </c>
      <c r="C139" s="8">
        <v>2</v>
      </c>
      <c r="D139" s="8">
        <v>3</v>
      </c>
      <c r="E139" s="8">
        <v>4</v>
      </c>
      <c r="F139" s="8">
        <v>5</v>
      </c>
      <c r="G139" s="8">
        <v>6</v>
      </c>
      <c r="H139" s="8">
        <v>7</v>
      </c>
      <c r="I139" s="8">
        <v>8</v>
      </c>
      <c r="J139" s="8">
        <v>9</v>
      </c>
      <c r="K139" s="8">
        <v>10</v>
      </c>
      <c r="L139" s="8">
        <v>11</v>
      </c>
      <c r="M139" s="8">
        <v>12</v>
      </c>
    </row>
    <row r="140" spans="1:15" ht="14" x14ac:dyDescent="0.15">
      <c r="A140" s="8" t="s">
        <v>27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2" t="s">
        <v>152</v>
      </c>
    </row>
    <row r="141" spans="1:15" ht="14" x14ac:dyDescent="0.15">
      <c r="A141" s="8" t="s">
        <v>26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2" t="s">
        <v>152</v>
      </c>
    </row>
    <row r="142" spans="1:15" ht="14" x14ac:dyDescent="0.15">
      <c r="A142" s="8" t="s">
        <v>25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2" t="s">
        <v>152</v>
      </c>
    </row>
    <row r="143" spans="1:15" ht="14" x14ac:dyDescent="0.15">
      <c r="A143" s="8" t="s">
        <v>24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2" t="s">
        <v>152</v>
      </c>
    </row>
    <row r="144" spans="1:15" ht="14" x14ac:dyDescent="0.15">
      <c r="A144" s="8" t="s">
        <v>23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2" t="s">
        <v>152</v>
      </c>
    </row>
    <row r="145" spans="1:14" ht="14" x14ac:dyDescent="0.15">
      <c r="A145" s="8" t="s">
        <v>22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2" t="s">
        <v>152</v>
      </c>
    </row>
    <row r="146" spans="1:14" ht="14" x14ac:dyDescent="0.15">
      <c r="A146" s="8" t="s">
        <v>21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" t="s">
        <v>152</v>
      </c>
    </row>
    <row r="147" spans="1:14" ht="14" x14ac:dyDescent="0.15">
      <c r="A147" s="8" t="s">
        <v>20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" t="s">
        <v>152</v>
      </c>
    </row>
  </sheetData>
  <mergeCells count="8">
    <mergeCell ref="B130:B133"/>
    <mergeCell ref="B134:B137"/>
    <mergeCell ref="B106:B109"/>
    <mergeCell ref="B110:B113"/>
    <mergeCell ref="B114:B117"/>
    <mergeCell ref="B118:B121"/>
    <mergeCell ref="B122:B125"/>
    <mergeCell ref="B126:B129"/>
  </mergeCells>
  <pageMargins left="0.78740157499999996" right="0.78740157499999996" top="0.984251969" bottom="0.984251969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40BF-8E3F-F040-B8E6-8A85D80054D5}">
  <dimension ref="A2:N51"/>
  <sheetViews>
    <sheetView workbookViewId="0">
      <selection activeCell="E51" sqref="E51"/>
    </sheetView>
  </sheetViews>
  <sheetFormatPr baseColWidth="10" defaultRowHeight="15" x14ac:dyDescent="0.2"/>
  <cols>
    <col min="1" max="1" width="11.6640625" style="17" bestFit="1" customWidth="1"/>
    <col min="2" max="16384" width="10.83203125" style="17"/>
  </cols>
  <sheetData>
    <row r="2" spans="1:14" x14ac:dyDescent="0.2">
      <c r="A2" s="2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x14ac:dyDescent="0.2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</row>
    <row r="4" spans="1:14" x14ac:dyDescent="0.2">
      <c r="A4" s="1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</row>
    <row r="5" spans="1:14" x14ac:dyDescent="0.2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0"/>
    </row>
    <row r="6" spans="1:14" x14ac:dyDescent="0.2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</row>
    <row r="7" spans="1:14" x14ac:dyDescent="0.2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0"/>
    </row>
    <row r="8" spans="1:14" x14ac:dyDescent="0.2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0"/>
    </row>
    <row r="9" spans="1:14" x14ac:dyDescent="0.2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0"/>
    </row>
    <row r="10" spans="1:14" x14ac:dyDescent="0.2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0"/>
    </row>
    <row r="11" spans="1:14" x14ac:dyDescent="0.2">
      <c r="D11" s="17" t="s">
        <v>6</v>
      </c>
      <c r="G11" s="17" t="s">
        <v>1</v>
      </c>
    </row>
    <row r="12" spans="1:14" x14ac:dyDescent="0.2">
      <c r="A12" s="19" t="s">
        <v>126</v>
      </c>
      <c r="B12" s="19" t="s">
        <v>125</v>
      </c>
      <c r="C12" s="19" t="s">
        <v>118</v>
      </c>
      <c r="D12" s="19" t="s">
        <v>117</v>
      </c>
      <c r="E12" s="19" t="s">
        <v>116</v>
      </c>
      <c r="F12" s="19" t="s">
        <v>115</v>
      </c>
      <c r="G12" s="19" t="s">
        <v>114</v>
      </c>
      <c r="H12" s="19" t="s">
        <v>113</v>
      </c>
    </row>
    <row r="13" spans="1:14" x14ac:dyDescent="0.2">
      <c r="A13" s="18">
        <v>0</v>
      </c>
      <c r="B13" s="18">
        <v>0</v>
      </c>
      <c r="C13" s="18">
        <v>0.06</v>
      </c>
      <c r="D13" s="18">
        <v>6.8000000000000005E-2</v>
      </c>
      <c r="E13" s="18">
        <v>6.5000000000000002E-2</v>
      </c>
      <c r="F13" s="18">
        <v>6.4000000000000001E-2</v>
      </c>
      <c r="G13" s="18">
        <v>6.5000000000000002E-2</v>
      </c>
      <c r="H13" s="18">
        <v>6.2E-2</v>
      </c>
    </row>
    <row r="14" spans="1:14" x14ac:dyDescent="0.2">
      <c r="A14" s="18">
        <f t="shared" ref="A14:A49" si="0">A13+5</f>
        <v>5</v>
      </c>
      <c r="B14" s="18">
        <v>0</v>
      </c>
      <c r="C14" s="18">
        <v>6.6000000000000003E-2</v>
      </c>
      <c r="D14" s="18">
        <v>7.2999999999999995E-2</v>
      </c>
      <c r="E14" s="18">
        <v>7.0000000000000007E-2</v>
      </c>
      <c r="F14" s="18">
        <v>7.0000000000000007E-2</v>
      </c>
      <c r="G14" s="18">
        <v>7.1999999999999995E-2</v>
      </c>
      <c r="H14" s="18">
        <v>6.9000000000000006E-2</v>
      </c>
    </row>
    <row r="15" spans="1:14" x14ac:dyDescent="0.2">
      <c r="A15" s="18">
        <f t="shared" si="0"/>
        <v>10</v>
      </c>
      <c r="B15" s="18">
        <v>0</v>
      </c>
      <c r="C15" s="18">
        <v>7.0999999999999994E-2</v>
      </c>
      <c r="D15" s="18">
        <v>7.8E-2</v>
      </c>
      <c r="E15" s="18">
        <v>7.4999999999999997E-2</v>
      </c>
      <c r="F15" s="18">
        <v>7.5999999999999998E-2</v>
      </c>
      <c r="G15" s="18">
        <v>7.9000000000000001E-2</v>
      </c>
      <c r="H15" s="18">
        <v>7.5999999999999998E-2</v>
      </c>
    </row>
    <row r="16" spans="1:14" x14ac:dyDescent="0.2">
      <c r="A16" s="18">
        <f t="shared" si="0"/>
        <v>15</v>
      </c>
      <c r="B16" s="18">
        <v>0</v>
      </c>
      <c r="C16" s="18">
        <v>7.2999999999999995E-2</v>
      </c>
      <c r="D16" s="18">
        <v>8.3000000000000004E-2</v>
      </c>
      <c r="E16" s="18">
        <v>8.1000000000000003E-2</v>
      </c>
      <c r="F16" s="18">
        <v>8.2000000000000003E-2</v>
      </c>
      <c r="G16" s="18">
        <v>8.5999999999999993E-2</v>
      </c>
      <c r="H16" s="18">
        <v>8.3000000000000004E-2</v>
      </c>
    </row>
    <row r="17" spans="1:8" x14ac:dyDescent="0.2">
      <c r="A17" s="18">
        <f t="shared" si="0"/>
        <v>20</v>
      </c>
      <c r="B17" s="18">
        <v>0</v>
      </c>
      <c r="C17" s="18">
        <v>7.6999999999999999E-2</v>
      </c>
      <c r="D17" s="18">
        <v>8.7999999999999995E-2</v>
      </c>
      <c r="E17" s="18">
        <v>8.5999999999999993E-2</v>
      </c>
      <c r="F17" s="18">
        <v>8.7999999999999995E-2</v>
      </c>
      <c r="G17" s="18">
        <v>9.2999999999999999E-2</v>
      </c>
      <c r="H17" s="18">
        <v>0.09</v>
      </c>
    </row>
    <row r="18" spans="1:8" x14ac:dyDescent="0.2">
      <c r="A18" s="18">
        <f t="shared" si="0"/>
        <v>25</v>
      </c>
      <c r="B18" s="18">
        <v>0</v>
      </c>
      <c r="C18" s="18">
        <v>8.1000000000000003E-2</v>
      </c>
      <c r="D18" s="18">
        <v>9.4E-2</v>
      </c>
      <c r="E18" s="18">
        <v>9.1999999999999998E-2</v>
      </c>
      <c r="F18" s="18">
        <v>9.4E-2</v>
      </c>
      <c r="G18" s="18">
        <v>0.1</v>
      </c>
      <c r="H18" s="18">
        <v>9.8000000000000004E-2</v>
      </c>
    </row>
    <row r="19" spans="1:8" x14ac:dyDescent="0.2">
      <c r="A19" s="18">
        <f t="shared" si="0"/>
        <v>30</v>
      </c>
      <c r="B19" s="18">
        <v>0</v>
      </c>
      <c r="C19" s="18">
        <v>8.4000000000000005E-2</v>
      </c>
      <c r="D19" s="18">
        <v>0.1</v>
      </c>
      <c r="E19" s="18">
        <v>9.9000000000000005E-2</v>
      </c>
      <c r="F19" s="18">
        <v>0.10100000000000001</v>
      </c>
      <c r="G19" s="18">
        <v>0.106</v>
      </c>
      <c r="H19" s="18">
        <v>0.105</v>
      </c>
    </row>
    <row r="20" spans="1:8" x14ac:dyDescent="0.2">
      <c r="A20" s="18">
        <f t="shared" si="0"/>
        <v>35</v>
      </c>
      <c r="B20" s="18">
        <v>0</v>
      </c>
      <c r="C20" s="18">
        <v>8.7999999999999995E-2</v>
      </c>
      <c r="D20" s="18">
        <v>0.106</v>
      </c>
      <c r="E20" s="18">
        <v>0.106</v>
      </c>
      <c r="F20" s="18">
        <v>0.107</v>
      </c>
      <c r="G20" s="18">
        <v>0.113</v>
      </c>
      <c r="H20" s="18">
        <v>0.112</v>
      </c>
    </row>
    <row r="21" spans="1:8" x14ac:dyDescent="0.2">
      <c r="A21" s="18">
        <f t="shared" si="0"/>
        <v>40</v>
      </c>
      <c r="B21" s="18">
        <v>0</v>
      </c>
      <c r="C21" s="18">
        <v>0.09</v>
      </c>
      <c r="D21" s="18">
        <v>0.112</v>
      </c>
      <c r="E21" s="18">
        <v>0.112</v>
      </c>
      <c r="F21" s="18">
        <v>0.113</v>
      </c>
      <c r="G21" s="18">
        <v>0.12</v>
      </c>
      <c r="H21" s="18">
        <v>0.12</v>
      </c>
    </row>
    <row r="22" spans="1:8" x14ac:dyDescent="0.2">
      <c r="A22" s="18">
        <f t="shared" si="0"/>
        <v>45</v>
      </c>
      <c r="B22" s="18">
        <v>0</v>
      </c>
      <c r="C22" s="18">
        <v>9.1999999999999998E-2</v>
      </c>
      <c r="D22" s="18">
        <v>0.11799999999999999</v>
      </c>
      <c r="E22" s="18">
        <v>0.12</v>
      </c>
      <c r="F22" s="18">
        <v>0.12</v>
      </c>
      <c r="G22" s="18">
        <v>0.126</v>
      </c>
      <c r="H22" s="18">
        <v>0.126</v>
      </c>
    </row>
    <row r="23" spans="1:8" x14ac:dyDescent="0.2">
      <c r="A23" s="18">
        <f t="shared" si="0"/>
        <v>50</v>
      </c>
      <c r="B23" s="18">
        <v>0</v>
      </c>
      <c r="C23" s="18">
        <v>9.5000000000000001E-2</v>
      </c>
      <c r="D23" s="18">
        <v>0.124</v>
      </c>
      <c r="E23" s="18">
        <v>0.127</v>
      </c>
      <c r="F23" s="18">
        <v>0.126</v>
      </c>
      <c r="G23" s="18">
        <v>0.13300000000000001</v>
      </c>
      <c r="H23" s="18">
        <v>0.13300000000000001</v>
      </c>
    </row>
    <row r="24" spans="1:8" x14ac:dyDescent="0.2">
      <c r="A24" s="18">
        <f t="shared" si="0"/>
        <v>55</v>
      </c>
      <c r="B24" s="18">
        <v>0</v>
      </c>
      <c r="C24" s="18">
        <v>9.8000000000000004E-2</v>
      </c>
      <c r="D24" s="18">
        <v>0.13100000000000001</v>
      </c>
      <c r="E24" s="18">
        <v>0.13400000000000001</v>
      </c>
      <c r="F24" s="18">
        <v>0.13200000000000001</v>
      </c>
      <c r="G24" s="18">
        <v>0.14000000000000001</v>
      </c>
      <c r="H24" s="18">
        <v>0.14000000000000001</v>
      </c>
    </row>
    <row r="25" spans="1:8" x14ac:dyDescent="0.2">
      <c r="A25" s="18">
        <f t="shared" si="0"/>
        <v>60</v>
      </c>
      <c r="B25" s="18">
        <v>0</v>
      </c>
      <c r="C25" s="18">
        <v>0.10199999999999999</v>
      </c>
      <c r="D25" s="18">
        <v>0.13700000000000001</v>
      </c>
      <c r="E25" s="18">
        <v>0.14000000000000001</v>
      </c>
      <c r="F25" s="18">
        <v>0.13900000000000001</v>
      </c>
      <c r="G25" s="18">
        <v>0.14699999999999999</v>
      </c>
      <c r="H25" s="18">
        <v>0.14599999999999999</v>
      </c>
    </row>
    <row r="26" spans="1:8" x14ac:dyDescent="0.2">
      <c r="A26" s="18">
        <f t="shared" si="0"/>
        <v>65</v>
      </c>
      <c r="B26" s="18">
        <v>0</v>
      </c>
      <c r="C26" s="18">
        <v>0.106</v>
      </c>
      <c r="D26" s="18">
        <v>0.14299999999999999</v>
      </c>
      <c r="E26" s="18">
        <v>0.14699999999999999</v>
      </c>
      <c r="F26" s="18">
        <v>0.14499999999999999</v>
      </c>
      <c r="G26" s="18">
        <v>0.154</v>
      </c>
      <c r="H26" s="18">
        <v>0.153</v>
      </c>
    </row>
    <row r="27" spans="1:8" x14ac:dyDescent="0.2">
      <c r="A27" s="18">
        <f t="shared" si="0"/>
        <v>70</v>
      </c>
      <c r="B27" s="18">
        <v>0</v>
      </c>
      <c r="C27" s="18">
        <v>0.11</v>
      </c>
      <c r="D27" s="18">
        <v>0.15</v>
      </c>
      <c r="E27" s="18">
        <v>0.154</v>
      </c>
      <c r="F27" s="18">
        <v>0.151</v>
      </c>
      <c r="G27" s="18">
        <v>0.161</v>
      </c>
      <c r="H27" s="18">
        <v>0.16</v>
      </c>
    </row>
    <row r="28" spans="1:8" x14ac:dyDescent="0.2">
      <c r="A28" s="18">
        <f t="shared" si="0"/>
        <v>75</v>
      </c>
      <c r="B28" s="18">
        <v>0</v>
      </c>
      <c r="C28" s="18">
        <v>0.115</v>
      </c>
      <c r="D28" s="18">
        <v>0.157</v>
      </c>
      <c r="E28" s="18">
        <v>0.16</v>
      </c>
      <c r="F28" s="18">
        <v>0.158</v>
      </c>
      <c r="G28" s="18">
        <v>0.16800000000000001</v>
      </c>
      <c r="H28" s="18">
        <v>0.16600000000000001</v>
      </c>
    </row>
    <row r="29" spans="1:8" x14ac:dyDescent="0.2">
      <c r="A29" s="18">
        <f t="shared" si="0"/>
        <v>80</v>
      </c>
      <c r="B29" s="18">
        <v>0</v>
      </c>
      <c r="C29" s="18">
        <v>0.11899999999999999</v>
      </c>
      <c r="D29" s="18">
        <v>0.16300000000000001</v>
      </c>
      <c r="E29" s="18">
        <v>0.16600000000000001</v>
      </c>
      <c r="F29" s="18">
        <v>0.16400000000000001</v>
      </c>
      <c r="G29" s="18">
        <v>0.17499999999999999</v>
      </c>
      <c r="H29" s="18">
        <v>0.17299999999999999</v>
      </c>
    </row>
    <row r="30" spans="1:8" x14ac:dyDescent="0.2">
      <c r="A30" s="18">
        <f t="shared" si="0"/>
        <v>85</v>
      </c>
      <c r="B30" s="18">
        <v>0</v>
      </c>
      <c r="C30" s="18">
        <v>0.124</v>
      </c>
      <c r="D30" s="18">
        <v>0.16900000000000001</v>
      </c>
      <c r="E30" s="18">
        <v>0.17100000000000001</v>
      </c>
      <c r="F30" s="18">
        <v>0.17</v>
      </c>
      <c r="G30" s="18">
        <v>0.182</v>
      </c>
      <c r="H30" s="18">
        <v>0.17899999999999999</v>
      </c>
    </row>
    <row r="31" spans="1:8" x14ac:dyDescent="0.2">
      <c r="A31" s="18">
        <f t="shared" si="0"/>
        <v>90</v>
      </c>
      <c r="B31" s="18">
        <v>0</v>
      </c>
      <c r="C31" s="18">
        <v>0.129</v>
      </c>
      <c r="D31" s="18">
        <v>0.17499999999999999</v>
      </c>
      <c r="E31" s="18">
        <v>0.17599999999999999</v>
      </c>
      <c r="F31" s="18">
        <v>0.17699999999999999</v>
      </c>
      <c r="G31" s="18">
        <v>0.19</v>
      </c>
      <c r="H31" s="18">
        <v>0.184</v>
      </c>
    </row>
    <row r="32" spans="1:8" x14ac:dyDescent="0.2">
      <c r="A32" s="18">
        <f t="shared" si="0"/>
        <v>95</v>
      </c>
      <c r="B32" s="18">
        <v>0</v>
      </c>
      <c r="C32" s="18">
        <v>0.13500000000000001</v>
      </c>
      <c r="D32" s="18">
        <v>0.18099999999999999</v>
      </c>
      <c r="E32" s="18">
        <v>0.18099999999999999</v>
      </c>
      <c r="F32" s="18">
        <v>0.183</v>
      </c>
      <c r="G32" s="18">
        <v>0.19700000000000001</v>
      </c>
      <c r="H32" s="18">
        <v>0.19</v>
      </c>
    </row>
    <row r="33" spans="1:8" x14ac:dyDescent="0.2">
      <c r="A33" s="18">
        <f t="shared" si="0"/>
        <v>100</v>
      </c>
      <c r="B33" s="18">
        <v>0</v>
      </c>
      <c r="C33" s="18">
        <v>0.14000000000000001</v>
      </c>
      <c r="D33" s="18">
        <v>0.186</v>
      </c>
      <c r="E33" s="18">
        <v>0.187</v>
      </c>
      <c r="F33" s="18">
        <v>0.188</v>
      </c>
      <c r="G33" s="18">
        <v>0.20399999999999999</v>
      </c>
      <c r="H33" s="18">
        <v>0.19600000000000001</v>
      </c>
    </row>
    <row r="34" spans="1:8" x14ac:dyDescent="0.2">
      <c r="A34" s="18">
        <f t="shared" si="0"/>
        <v>105</v>
      </c>
      <c r="B34" s="18">
        <v>0</v>
      </c>
      <c r="C34" s="18">
        <v>0.14399999999999999</v>
      </c>
      <c r="D34" s="18">
        <v>0.192</v>
      </c>
      <c r="E34" s="18">
        <v>0.193</v>
      </c>
      <c r="F34" s="18">
        <v>0.19400000000000001</v>
      </c>
      <c r="G34" s="18">
        <v>0.21199999999999999</v>
      </c>
      <c r="H34" s="18">
        <v>0.20100000000000001</v>
      </c>
    </row>
    <row r="35" spans="1:8" x14ac:dyDescent="0.2">
      <c r="A35" s="18">
        <f t="shared" si="0"/>
        <v>110</v>
      </c>
      <c r="B35" s="18">
        <v>0</v>
      </c>
      <c r="C35" s="18">
        <v>0.14799999999999999</v>
      </c>
      <c r="D35" s="18">
        <v>0.19800000000000001</v>
      </c>
      <c r="E35" s="18">
        <v>0.19800000000000001</v>
      </c>
      <c r="F35" s="18">
        <v>0.19800000000000001</v>
      </c>
      <c r="G35" s="18">
        <v>0.22</v>
      </c>
      <c r="H35" s="18">
        <v>0.20699999999999999</v>
      </c>
    </row>
    <row r="36" spans="1:8" x14ac:dyDescent="0.2">
      <c r="A36" s="18">
        <f t="shared" si="0"/>
        <v>115</v>
      </c>
      <c r="B36" s="18">
        <v>0</v>
      </c>
      <c r="C36" s="18">
        <v>0.152</v>
      </c>
      <c r="D36" s="18">
        <v>0.20499999999999999</v>
      </c>
      <c r="E36" s="18">
        <v>0.20399999999999999</v>
      </c>
      <c r="F36" s="18">
        <v>0.20300000000000001</v>
      </c>
      <c r="G36" s="18">
        <v>0.22700000000000001</v>
      </c>
      <c r="H36" s="18">
        <v>0.21299999999999999</v>
      </c>
    </row>
    <row r="37" spans="1:8" x14ac:dyDescent="0.2">
      <c r="A37" s="18">
        <f t="shared" si="0"/>
        <v>120</v>
      </c>
      <c r="B37" s="18">
        <v>0</v>
      </c>
      <c r="C37" s="18">
        <v>0.157</v>
      </c>
      <c r="D37" s="18">
        <v>0.21199999999999999</v>
      </c>
      <c r="E37" s="18">
        <v>0.20899999999999999</v>
      </c>
      <c r="F37" s="18">
        <v>0.20799999999999999</v>
      </c>
      <c r="G37" s="18">
        <v>0.23499999999999999</v>
      </c>
      <c r="H37" s="18">
        <v>0.22</v>
      </c>
    </row>
    <row r="38" spans="1:8" x14ac:dyDescent="0.2">
      <c r="A38" s="18">
        <f t="shared" si="0"/>
        <v>125</v>
      </c>
      <c r="B38" s="18">
        <v>0</v>
      </c>
      <c r="C38" s="18">
        <v>0.16</v>
      </c>
      <c r="D38" s="18">
        <v>0.219</v>
      </c>
      <c r="E38" s="18">
        <v>0.215</v>
      </c>
      <c r="F38" s="18">
        <v>0.214</v>
      </c>
      <c r="G38" s="18">
        <v>0.24199999999999999</v>
      </c>
      <c r="H38" s="18">
        <v>0.22700000000000001</v>
      </c>
    </row>
    <row r="39" spans="1:8" x14ac:dyDescent="0.2">
      <c r="A39" s="18">
        <f t="shared" si="0"/>
        <v>130</v>
      </c>
      <c r="B39" s="18">
        <v>0</v>
      </c>
      <c r="C39" s="18">
        <v>0.16200000000000001</v>
      </c>
      <c r="D39" s="18">
        <v>0.22600000000000001</v>
      </c>
      <c r="E39" s="18">
        <v>0.221</v>
      </c>
      <c r="F39" s="18">
        <v>0.219</v>
      </c>
      <c r="G39" s="18">
        <v>0.249</v>
      </c>
      <c r="H39" s="18">
        <v>0.23499999999999999</v>
      </c>
    </row>
    <row r="40" spans="1:8" x14ac:dyDescent="0.2">
      <c r="A40" s="18">
        <f t="shared" si="0"/>
        <v>135</v>
      </c>
      <c r="B40" s="18">
        <v>0</v>
      </c>
      <c r="C40" s="18">
        <v>0.16400000000000001</v>
      </c>
      <c r="D40" s="18">
        <v>0.23200000000000001</v>
      </c>
      <c r="E40" s="18">
        <v>0.22700000000000001</v>
      </c>
      <c r="F40" s="18">
        <v>0.224</v>
      </c>
      <c r="G40" s="18">
        <v>0.255</v>
      </c>
      <c r="H40" s="18">
        <v>0.24199999999999999</v>
      </c>
    </row>
    <row r="41" spans="1:8" x14ac:dyDescent="0.2">
      <c r="A41" s="18">
        <f t="shared" si="0"/>
        <v>140</v>
      </c>
      <c r="B41" s="18">
        <v>0</v>
      </c>
      <c r="C41" s="18">
        <v>0.16800000000000001</v>
      </c>
      <c r="D41" s="18">
        <v>0.23799999999999999</v>
      </c>
      <c r="E41" s="18">
        <v>0.23300000000000001</v>
      </c>
      <c r="F41" s="18">
        <v>0.23</v>
      </c>
      <c r="G41" s="18">
        <v>0.26100000000000001</v>
      </c>
      <c r="H41" s="18">
        <v>0.249</v>
      </c>
    </row>
    <row r="42" spans="1:8" x14ac:dyDescent="0.2">
      <c r="A42" s="18">
        <f t="shared" si="0"/>
        <v>145</v>
      </c>
      <c r="B42" s="18">
        <v>0</v>
      </c>
      <c r="C42" s="18">
        <v>0.17299999999999999</v>
      </c>
      <c r="D42" s="18">
        <v>0.24299999999999999</v>
      </c>
      <c r="E42" s="18">
        <v>0.23899999999999999</v>
      </c>
      <c r="F42" s="18">
        <v>0.23499999999999999</v>
      </c>
      <c r="G42" s="18">
        <v>0.26700000000000002</v>
      </c>
      <c r="H42" s="18">
        <v>0.255</v>
      </c>
    </row>
    <row r="43" spans="1:8" x14ac:dyDescent="0.2">
      <c r="A43" s="18">
        <f t="shared" si="0"/>
        <v>150</v>
      </c>
      <c r="B43" s="18">
        <v>0</v>
      </c>
      <c r="C43" s="18">
        <v>0.17899999999999999</v>
      </c>
      <c r="D43" s="18">
        <v>0.249</v>
      </c>
      <c r="E43" s="18">
        <v>0.246</v>
      </c>
      <c r="F43" s="18">
        <v>0.24</v>
      </c>
      <c r="G43" s="18">
        <v>0.27200000000000002</v>
      </c>
      <c r="H43" s="18">
        <v>0.26</v>
      </c>
    </row>
    <row r="44" spans="1:8" x14ac:dyDescent="0.2">
      <c r="A44" s="18">
        <f t="shared" si="0"/>
        <v>155</v>
      </c>
      <c r="B44" s="18">
        <v>0</v>
      </c>
      <c r="C44" s="18">
        <v>0.184</v>
      </c>
      <c r="D44" s="18">
        <v>0.254</v>
      </c>
      <c r="E44" s="18">
        <v>0.252</v>
      </c>
      <c r="F44" s="18">
        <v>0.247</v>
      </c>
      <c r="G44" s="18">
        <v>0.27900000000000003</v>
      </c>
      <c r="H44" s="18">
        <v>0.26600000000000001</v>
      </c>
    </row>
    <row r="45" spans="1:8" x14ac:dyDescent="0.2">
      <c r="A45" s="18">
        <f t="shared" si="0"/>
        <v>160</v>
      </c>
      <c r="B45" s="18">
        <v>0</v>
      </c>
      <c r="C45" s="18">
        <v>0.188</v>
      </c>
      <c r="D45" s="18">
        <v>0.26</v>
      </c>
      <c r="E45" s="18">
        <v>0.25800000000000001</v>
      </c>
      <c r="F45" s="18">
        <v>0.253</v>
      </c>
      <c r="G45" s="18">
        <v>0.28599999999999998</v>
      </c>
      <c r="H45" s="18">
        <v>0.27200000000000002</v>
      </c>
    </row>
    <row r="46" spans="1:8" x14ac:dyDescent="0.2">
      <c r="A46" s="18">
        <f t="shared" si="0"/>
        <v>165</v>
      </c>
      <c r="B46" s="18">
        <v>0</v>
      </c>
      <c r="C46" s="18">
        <v>0.192</v>
      </c>
      <c r="D46" s="18">
        <v>0.26600000000000001</v>
      </c>
      <c r="E46" s="18">
        <v>0.26400000000000001</v>
      </c>
      <c r="F46" s="18">
        <v>0.25900000000000001</v>
      </c>
      <c r="G46" s="18">
        <v>0.29299999999999998</v>
      </c>
      <c r="H46" s="18">
        <v>0.27800000000000002</v>
      </c>
    </row>
    <row r="47" spans="1:8" x14ac:dyDescent="0.2">
      <c r="A47" s="18">
        <f t="shared" si="0"/>
        <v>170</v>
      </c>
      <c r="B47" s="18">
        <v>0</v>
      </c>
      <c r="C47" s="18">
        <v>0.19400000000000001</v>
      </c>
      <c r="D47" s="18">
        <v>0.27100000000000002</v>
      </c>
      <c r="E47" s="18">
        <v>0.26900000000000002</v>
      </c>
      <c r="F47" s="18">
        <v>0.26500000000000001</v>
      </c>
      <c r="G47" s="18">
        <v>0.3</v>
      </c>
      <c r="H47" s="18">
        <v>0.28399999999999997</v>
      </c>
    </row>
    <row r="48" spans="1:8" x14ac:dyDescent="0.2">
      <c r="A48" s="18">
        <f t="shared" si="0"/>
        <v>175</v>
      </c>
      <c r="B48" s="18">
        <v>0</v>
      </c>
      <c r="C48" s="18">
        <v>0.19500000000000001</v>
      </c>
      <c r="D48" s="18">
        <v>0.27800000000000002</v>
      </c>
      <c r="E48" s="18">
        <v>0.27400000000000002</v>
      </c>
      <c r="F48" s="18">
        <v>0.27100000000000002</v>
      </c>
      <c r="G48" s="18">
        <v>0.307</v>
      </c>
      <c r="H48" s="18">
        <v>0.29099999999999998</v>
      </c>
    </row>
    <row r="49" spans="1:8" x14ac:dyDescent="0.2">
      <c r="A49" s="18">
        <f t="shared" si="0"/>
        <v>180</v>
      </c>
      <c r="B49" s="18">
        <v>0</v>
      </c>
      <c r="C49" s="18">
        <v>0.19600000000000001</v>
      </c>
      <c r="D49" s="18">
        <v>0.28499999999999998</v>
      </c>
      <c r="E49" s="18">
        <v>0.27800000000000002</v>
      </c>
      <c r="F49" s="18">
        <v>0.27700000000000002</v>
      </c>
      <c r="G49" s="18">
        <v>0.314</v>
      </c>
      <c r="H49" s="18">
        <v>0.29699999999999999</v>
      </c>
    </row>
    <row r="50" spans="1:8" x14ac:dyDescent="0.2">
      <c r="C50" s="17">
        <f t="shared" ref="C50:H50" si="1">SLOPE(C13:C25,$A$13:$A$25)</f>
        <v>6.5714285714285722E-4</v>
      </c>
      <c r="D50" s="17">
        <f t="shared" si="1"/>
        <v>1.1571428571428572E-3</v>
      </c>
      <c r="E50" s="17">
        <f t="shared" si="1"/>
        <v>1.275824175824176E-3</v>
      </c>
      <c r="F50" s="17">
        <f t="shared" si="1"/>
        <v>1.2494505494505493E-3</v>
      </c>
      <c r="G50" s="17">
        <f t="shared" si="1"/>
        <v>1.3571428571428571E-3</v>
      </c>
      <c r="H50" s="17">
        <f t="shared" si="1"/>
        <v>1.4175824175824173E-3</v>
      </c>
    </row>
    <row r="51" spans="1:8" x14ac:dyDescent="0.2">
      <c r="D51" s="17">
        <f>AVERAGE(C50:E50)</f>
        <v>1.0300366300366301E-3</v>
      </c>
      <c r="G51" s="17">
        <f>AVERAGE(F50:H50)</f>
        <v>1.3413919413919411E-3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54B2-75C3-8842-A2AE-9ECBC4BB99EE}">
  <dimension ref="A2:CU107"/>
  <sheetViews>
    <sheetView topLeftCell="A16" workbookViewId="0">
      <selection activeCell="T73" sqref="T73"/>
    </sheetView>
  </sheetViews>
  <sheetFormatPr baseColWidth="10" defaultColWidth="9.1640625" defaultRowHeight="13" x14ac:dyDescent="0.15"/>
  <cols>
    <col min="1" max="1" width="20.6640625" style="1" customWidth="1"/>
    <col min="2" max="2" width="12.6640625" style="1" customWidth="1"/>
    <col min="3" max="16384" width="9.1640625" style="1"/>
  </cols>
  <sheetData>
    <row r="2" spans="1:2" x14ac:dyDescent="0.15">
      <c r="A2" s="1" t="s">
        <v>151</v>
      </c>
      <c r="B2" s="1" t="s">
        <v>150</v>
      </c>
    </row>
    <row r="4" spans="1:2" x14ac:dyDescent="0.15">
      <c r="A4" s="1" t="s">
        <v>149</v>
      </c>
    </row>
    <row r="5" spans="1:2" x14ac:dyDescent="0.15">
      <c r="A5" s="1" t="s">
        <v>148</v>
      </c>
    </row>
    <row r="6" spans="1:2" x14ac:dyDescent="0.15">
      <c r="A6" s="1" t="s">
        <v>147</v>
      </c>
      <c r="B6" s="1" t="s">
        <v>146</v>
      </c>
    </row>
    <row r="7" spans="1:2" x14ac:dyDescent="0.15">
      <c r="A7" s="1" t="s">
        <v>145</v>
      </c>
      <c r="B7" s="14">
        <v>44075</v>
      </c>
    </row>
    <row r="8" spans="1:2" x14ac:dyDescent="0.15">
      <c r="A8" s="1" t="s">
        <v>126</v>
      </c>
      <c r="B8" s="13">
        <v>0.47447916666666662</v>
      </c>
    </row>
    <row r="9" spans="1:2" x14ac:dyDescent="0.15">
      <c r="A9" s="1" t="s">
        <v>144</v>
      </c>
      <c r="B9" s="1" t="s">
        <v>143</v>
      </c>
    </row>
    <row r="10" spans="1:2" x14ac:dyDescent="0.15">
      <c r="A10" s="1" t="s">
        <v>142</v>
      </c>
      <c r="B10" s="1" t="s">
        <v>141</v>
      </c>
    </row>
    <row r="11" spans="1:2" x14ac:dyDescent="0.15">
      <c r="A11" s="1" t="s">
        <v>140</v>
      </c>
      <c r="B11" s="1" t="s">
        <v>139</v>
      </c>
    </row>
    <row r="13" spans="1:2" ht="14" x14ac:dyDescent="0.15">
      <c r="A13" s="11" t="s">
        <v>138</v>
      </c>
      <c r="B13" s="10"/>
    </row>
    <row r="14" spans="1:2" x14ac:dyDescent="0.15">
      <c r="A14" s="1" t="s">
        <v>137</v>
      </c>
      <c r="B14" s="1" t="s">
        <v>136</v>
      </c>
    </row>
    <row r="15" spans="1:2" x14ac:dyDescent="0.15">
      <c r="A15" s="1" t="s">
        <v>135</v>
      </c>
    </row>
    <row r="16" spans="1:2" x14ac:dyDescent="0.15">
      <c r="A16" s="1" t="s">
        <v>134</v>
      </c>
      <c r="B16" s="1" t="s">
        <v>133</v>
      </c>
    </row>
    <row r="17" spans="1:99" x14ac:dyDescent="0.15">
      <c r="A17" s="1" t="s">
        <v>132</v>
      </c>
      <c r="B17" s="1" t="s">
        <v>131</v>
      </c>
    </row>
    <row r="18" spans="1:99" x14ac:dyDescent="0.15">
      <c r="B18" s="1" t="s">
        <v>157</v>
      </c>
    </row>
    <row r="19" spans="1:99" x14ac:dyDescent="0.15">
      <c r="B19" s="1" t="s">
        <v>129</v>
      </c>
    </row>
    <row r="20" spans="1:99" x14ac:dyDescent="0.15">
      <c r="B20" s="1" t="s">
        <v>128</v>
      </c>
    </row>
    <row r="21" spans="1:99" x14ac:dyDescent="0.15">
      <c r="A21" s="1" t="s">
        <v>127</v>
      </c>
    </row>
    <row r="23" spans="1:99" x14ac:dyDescent="0.15">
      <c r="A23" s="11">
        <v>420</v>
      </c>
      <c r="B23" s="10"/>
    </row>
    <row r="24" spans="1:99" x14ac:dyDescent="0.15">
      <c r="Q24" s="1" t="s">
        <v>4</v>
      </c>
      <c r="T24" s="1" t="s">
        <v>3</v>
      </c>
    </row>
    <row r="25" spans="1:99" ht="14" x14ac:dyDescent="0.15">
      <c r="B25" s="8" t="s">
        <v>126</v>
      </c>
      <c r="C25" s="8" t="s">
        <v>125</v>
      </c>
      <c r="D25" s="8" t="s">
        <v>124</v>
      </c>
      <c r="E25" s="8" t="s">
        <v>123</v>
      </c>
      <c r="F25" s="8" t="s">
        <v>122</v>
      </c>
      <c r="G25" s="8" t="s">
        <v>121</v>
      </c>
      <c r="H25" s="8" t="s">
        <v>120</v>
      </c>
      <c r="I25" s="8" t="s">
        <v>119</v>
      </c>
      <c r="J25" s="8" t="s">
        <v>118</v>
      </c>
      <c r="K25" s="8" t="s">
        <v>117</v>
      </c>
      <c r="L25" s="8" t="s">
        <v>116</v>
      </c>
      <c r="M25" s="8" t="s">
        <v>115</v>
      </c>
      <c r="N25" s="8" t="s">
        <v>114</v>
      </c>
      <c r="O25" s="8" t="s">
        <v>113</v>
      </c>
      <c r="P25" s="8" t="s">
        <v>112</v>
      </c>
      <c r="Q25" s="8" t="s">
        <v>111</v>
      </c>
      <c r="R25" s="8" t="s">
        <v>110</v>
      </c>
      <c r="S25" s="8" t="s">
        <v>109</v>
      </c>
      <c r="T25" s="8" t="s">
        <v>108</v>
      </c>
      <c r="U25" s="8" t="s">
        <v>107</v>
      </c>
      <c r="V25" s="8" t="s">
        <v>106</v>
      </c>
      <c r="W25" s="8" t="s">
        <v>105</v>
      </c>
      <c r="X25" s="8" t="s">
        <v>104</v>
      </c>
      <c r="Y25" s="8" t="s">
        <v>103</v>
      </c>
      <c r="Z25" s="8" t="s">
        <v>102</v>
      </c>
      <c r="AA25" s="8" t="s">
        <v>101</v>
      </c>
      <c r="AB25" s="8" t="s">
        <v>100</v>
      </c>
      <c r="AC25" s="8" t="s">
        <v>99</v>
      </c>
      <c r="AD25" s="8" t="s">
        <v>98</v>
      </c>
      <c r="AE25" s="8" t="s">
        <v>97</v>
      </c>
      <c r="AF25" s="8" t="s">
        <v>96</v>
      </c>
      <c r="AG25" s="8" t="s">
        <v>95</v>
      </c>
      <c r="AH25" s="8" t="s">
        <v>94</v>
      </c>
      <c r="AI25" s="8" t="s">
        <v>93</v>
      </c>
      <c r="AJ25" s="8" t="s">
        <v>92</v>
      </c>
      <c r="AK25" s="8" t="s">
        <v>91</v>
      </c>
      <c r="AL25" s="8" t="s">
        <v>90</v>
      </c>
      <c r="AM25" s="8" t="s">
        <v>89</v>
      </c>
      <c r="AN25" s="8" t="s">
        <v>88</v>
      </c>
      <c r="AO25" s="8" t="s">
        <v>87</v>
      </c>
      <c r="AP25" s="8" t="s">
        <v>86</v>
      </c>
      <c r="AQ25" s="8" t="s">
        <v>85</v>
      </c>
      <c r="AR25" s="8" t="s">
        <v>84</v>
      </c>
      <c r="AS25" s="8" t="s">
        <v>83</v>
      </c>
      <c r="AT25" s="8" t="s">
        <v>82</v>
      </c>
      <c r="AU25" s="8" t="s">
        <v>81</v>
      </c>
      <c r="AV25" s="8" t="s">
        <v>80</v>
      </c>
      <c r="AW25" s="8" t="s">
        <v>79</v>
      </c>
      <c r="AX25" s="8" t="s">
        <v>78</v>
      </c>
      <c r="AY25" s="8" t="s">
        <v>77</v>
      </c>
      <c r="AZ25" s="8" t="s">
        <v>76</v>
      </c>
      <c r="BA25" s="8" t="s">
        <v>75</v>
      </c>
      <c r="BB25" s="8" t="s">
        <v>74</v>
      </c>
      <c r="BC25" s="8" t="s">
        <v>73</v>
      </c>
      <c r="BD25" s="8" t="s">
        <v>72</v>
      </c>
      <c r="BE25" s="8" t="s">
        <v>71</v>
      </c>
      <c r="BF25" s="8" t="s">
        <v>70</v>
      </c>
      <c r="BG25" s="8" t="s">
        <v>69</v>
      </c>
      <c r="BH25" s="8" t="s">
        <v>68</v>
      </c>
      <c r="BI25" s="8" t="s">
        <v>67</v>
      </c>
      <c r="BJ25" s="8" t="s">
        <v>66</v>
      </c>
      <c r="BK25" s="8" t="s">
        <v>65</v>
      </c>
      <c r="BL25" s="8" t="s">
        <v>64</v>
      </c>
      <c r="BM25" s="8" t="s">
        <v>63</v>
      </c>
      <c r="BN25" s="8" t="s">
        <v>62</v>
      </c>
      <c r="BO25" s="8" t="s">
        <v>61</v>
      </c>
      <c r="BP25" s="8" t="s">
        <v>60</v>
      </c>
      <c r="BQ25" s="8" t="s">
        <v>59</v>
      </c>
      <c r="BR25" s="8" t="s">
        <v>58</v>
      </c>
      <c r="BS25" s="8" t="s">
        <v>57</v>
      </c>
      <c r="BT25" s="8" t="s">
        <v>56</v>
      </c>
      <c r="BU25" s="8" t="s">
        <v>55</v>
      </c>
      <c r="BV25" s="8" t="s">
        <v>54</v>
      </c>
      <c r="BW25" s="8" t="s">
        <v>53</v>
      </c>
      <c r="BX25" s="8" t="s">
        <v>52</v>
      </c>
      <c r="BY25" s="8" t="s">
        <v>51</v>
      </c>
      <c r="BZ25" s="8" t="s">
        <v>50</v>
      </c>
      <c r="CA25" s="8" t="s">
        <v>49</v>
      </c>
      <c r="CB25" s="8" t="s">
        <v>48</v>
      </c>
      <c r="CC25" s="8" t="s">
        <v>47</v>
      </c>
      <c r="CD25" s="8" t="s">
        <v>46</v>
      </c>
      <c r="CE25" s="8" t="s">
        <v>45</v>
      </c>
      <c r="CF25" s="8" t="s">
        <v>44</v>
      </c>
      <c r="CG25" s="8" t="s">
        <v>43</v>
      </c>
      <c r="CH25" s="8" t="s">
        <v>42</v>
      </c>
      <c r="CI25" s="8" t="s">
        <v>41</v>
      </c>
      <c r="CJ25" s="8" t="s">
        <v>40</v>
      </c>
      <c r="CK25" s="8" t="s">
        <v>39</v>
      </c>
      <c r="CL25" s="8" t="s">
        <v>38</v>
      </c>
      <c r="CM25" s="8" t="s">
        <v>37</v>
      </c>
      <c r="CN25" s="8" t="s">
        <v>36</v>
      </c>
      <c r="CO25" s="8" t="s">
        <v>35</v>
      </c>
      <c r="CP25" s="8" t="s">
        <v>34</v>
      </c>
      <c r="CQ25" s="8" t="s">
        <v>33</v>
      </c>
      <c r="CR25" s="8" t="s">
        <v>32</v>
      </c>
      <c r="CS25" s="8" t="s">
        <v>31</v>
      </c>
      <c r="CT25" s="8" t="s">
        <v>30</v>
      </c>
      <c r="CU25" s="8" t="s">
        <v>29</v>
      </c>
    </row>
    <row r="26" spans="1:99" x14ac:dyDescent="0.15">
      <c r="B26" s="12">
        <v>0</v>
      </c>
      <c r="C26" s="12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0.23</v>
      </c>
      <c r="Q26" s="12">
        <v>5.2999999999999999E-2</v>
      </c>
      <c r="R26" s="12">
        <v>5.1999999999999998E-2</v>
      </c>
      <c r="S26" s="12">
        <v>4.9000000000000002E-2</v>
      </c>
      <c r="T26" s="12">
        <v>4.9000000000000002E-2</v>
      </c>
      <c r="U26" s="12">
        <v>5.1999999999999998E-2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x14ac:dyDescent="0.15">
      <c r="B27" s="12">
        <f t="shared" ref="B27:B71" si="0">B26+4</f>
        <v>4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0.23100000000000001</v>
      </c>
      <c r="Q27" s="12">
        <v>5.6000000000000001E-2</v>
      </c>
      <c r="R27" s="12">
        <v>5.5E-2</v>
      </c>
      <c r="S27" s="12">
        <v>5.0999999999999997E-2</v>
      </c>
      <c r="T27" s="12">
        <v>0.05</v>
      </c>
      <c r="U27" s="12">
        <v>5.5E-2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x14ac:dyDescent="0.15">
      <c r="B28" s="12">
        <f t="shared" si="0"/>
        <v>8</v>
      </c>
      <c r="C28" s="12"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v>0.23499999999999999</v>
      </c>
      <c r="Q28" s="12">
        <v>5.7000000000000002E-2</v>
      </c>
      <c r="R28" s="12">
        <v>5.7000000000000002E-2</v>
      </c>
      <c r="S28" s="12">
        <v>5.2999999999999999E-2</v>
      </c>
      <c r="T28" s="12">
        <v>5.0999999999999997E-2</v>
      </c>
      <c r="U28" s="12">
        <v>5.8000000000000003E-2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x14ac:dyDescent="0.15">
      <c r="B29" s="12">
        <f t="shared" si="0"/>
        <v>12</v>
      </c>
      <c r="C29" s="12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0.23599999999999999</v>
      </c>
      <c r="Q29" s="12">
        <v>5.8999999999999997E-2</v>
      </c>
      <c r="R29" s="12">
        <v>0.06</v>
      </c>
      <c r="S29" s="12">
        <v>5.3999999999999999E-2</v>
      </c>
      <c r="T29" s="12">
        <v>5.0999999999999997E-2</v>
      </c>
      <c r="U29" s="12">
        <v>6.2E-2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x14ac:dyDescent="0.15">
      <c r="B30" s="12">
        <f t="shared" si="0"/>
        <v>16</v>
      </c>
      <c r="C30" s="12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v>0.24</v>
      </c>
      <c r="Q30" s="12">
        <v>6.0999999999999999E-2</v>
      </c>
      <c r="R30" s="12">
        <v>6.2E-2</v>
      </c>
      <c r="S30" s="12">
        <v>5.5E-2</v>
      </c>
      <c r="T30" s="12">
        <v>5.1999999999999998E-2</v>
      </c>
      <c r="U30" s="12">
        <v>6.6000000000000003E-2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x14ac:dyDescent="0.15">
      <c r="B31" s="12">
        <f t="shared" si="0"/>
        <v>20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v>0.24299999999999999</v>
      </c>
      <c r="Q31" s="12">
        <v>6.3E-2</v>
      </c>
      <c r="R31" s="12">
        <v>6.4000000000000001E-2</v>
      </c>
      <c r="S31" s="12">
        <v>5.6000000000000001E-2</v>
      </c>
      <c r="T31" s="12">
        <v>5.1999999999999998E-2</v>
      </c>
      <c r="U31" s="12">
        <v>6.8000000000000005E-2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x14ac:dyDescent="0.15">
      <c r="B32" s="12">
        <f t="shared" si="0"/>
        <v>24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v>0.246</v>
      </c>
      <c r="Q32" s="12">
        <v>6.5000000000000002E-2</v>
      </c>
      <c r="R32" s="12">
        <v>6.6000000000000003E-2</v>
      </c>
      <c r="S32" s="12">
        <v>5.8000000000000003E-2</v>
      </c>
      <c r="T32" s="12">
        <v>5.2999999999999999E-2</v>
      </c>
      <c r="U32" s="12">
        <v>7.0000000000000007E-2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2:99" x14ac:dyDescent="0.15">
      <c r="B33" s="12">
        <f t="shared" si="0"/>
        <v>28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v>0.247</v>
      </c>
      <c r="Q33" s="12">
        <v>6.7000000000000004E-2</v>
      </c>
      <c r="R33" s="12">
        <v>6.8000000000000005E-2</v>
      </c>
      <c r="S33" s="12">
        <v>5.8999999999999997E-2</v>
      </c>
      <c r="T33" s="12">
        <v>5.2999999999999999E-2</v>
      </c>
      <c r="U33" s="12">
        <v>7.0000000000000007E-2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2:99" x14ac:dyDescent="0.15">
      <c r="B34" s="12">
        <f t="shared" si="0"/>
        <v>32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v>0.249</v>
      </c>
      <c r="Q34" s="12">
        <v>6.9000000000000006E-2</v>
      </c>
      <c r="R34" s="12">
        <v>6.9000000000000006E-2</v>
      </c>
      <c r="S34" s="12">
        <v>6.0999999999999999E-2</v>
      </c>
      <c r="T34" s="12">
        <v>5.3999999999999999E-2</v>
      </c>
      <c r="U34" s="12">
        <v>6.9000000000000006E-2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2:99" x14ac:dyDescent="0.15">
      <c r="B35" s="12">
        <f t="shared" si="0"/>
        <v>36</v>
      </c>
      <c r="C35" s="12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v>0.25</v>
      </c>
      <c r="Q35" s="12">
        <v>7.0999999999999994E-2</v>
      </c>
      <c r="R35" s="12">
        <v>7.0999999999999994E-2</v>
      </c>
      <c r="S35" s="12">
        <v>6.3E-2</v>
      </c>
      <c r="T35" s="12">
        <v>5.5E-2</v>
      </c>
      <c r="U35" s="12">
        <v>6.6000000000000003E-2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2:99" x14ac:dyDescent="0.15">
      <c r="B36" s="12">
        <f t="shared" si="0"/>
        <v>40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v>0.251</v>
      </c>
      <c r="Q36" s="12">
        <v>7.3999999999999996E-2</v>
      </c>
      <c r="R36" s="12">
        <v>7.2999999999999995E-2</v>
      </c>
      <c r="S36" s="12">
        <v>6.5000000000000002E-2</v>
      </c>
      <c r="T36" s="12">
        <v>5.7000000000000002E-2</v>
      </c>
      <c r="U36" s="12">
        <v>6.4000000000000001E-2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2:99" x14ac:dyDescent="0.15">
      <c r="B37" s="12">
        <f t="shared" si="0"/>
        <v>44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0.254</v>
      </c>
      <c r="Q37" s="12">
        <v>7.5999999999999998E-2</v>
      </c>
      <c r="R37" s="12">
        <v>7.4999999999999997E-2</v>
      </c>
      <c r="S37" s="12">
        <v>6.7000000000000004E-2</v>
      </c>
      <c r="T37" s="12">
        <v>5.8999999999999997E-2</v>
      </c>
      <c r="U37" s="12">
        <v>6.3E-2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2:99" x14ac:dyDescent="0.15">
      <c r="B38" s="12">
        <f t="shared" si="0"/>
        <v>48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0.25700000000000001</v>
      </c>
      <c r="Q38" s="12">
        <v>7.9000000000000001E-2</v>
      </c>
      <c r="R38" s="12">
        <v>7.6999999999999999E-2</v>
      </c>
      <c r="S38" s="12">
        <v>6.9000000000000006E-2</v>
      </c>
      <c r="T38" s="12">
        <v>6.2E-2</v>
      </c>
      <c r="U38" s="12">
        <v>6.3E-2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2:99" x14ac:dyDescent="0.15">
      <c r="B39" s="12">
        <f t="shared" si="0"/>
        <v>52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v>0.26100000000000001</v>
      </c>
      <c r="Q39" s="12">
        <v>8.2000000000000003E-2</v>
      </c>
      <c r="R39" s="12">
        <v>7.9000000000000001E-2</v>
      </c>
      <c r="S39" s="12">
        <v>6.9000000000000006E-2</v>
      </c>
      <c r="T39" s="12">
        <v>6.5000000000000002E-2</v>
      </c>
      <c r="U39" s="12">
        <v>6.4000000000000001E-2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2:99" x14ac:dyDescent="0.15">
      <c r="B40" s="12">
        <f t="shared" si="0"/>
        <v>56</v>
      </c>
      <c r="C40" s="12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0.26500000000000001</v>
      </c>
      <c r="Q40" s="12">
        <v>8.4000000000000005E-2</v>
      </c>
      <c r="R40" s="12">
        <v>8.2000000000000003E-2</v>
      </c>
      <c r="S40" s="12">
        <v>7.0000000000000007E-2</v>
      </c>
      <c r="T40" s="12">
        <v>6.8000000000000005E-2</v>
      </c>
      <c r="U40" s="12">
        <v>6.5000000000000002E-2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pans="2:99" x14ac:dyDescent="0.15">
      <c r="B41" s="12">
        <f t="shared" si="0"/>
        <v>60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0.26700000000000002</v>
      </c>
      <c r="Q41" s="12">
        <v>8.6999999999999994E-2</v>
      </c>
      <c r="R41" s="12">
        <v>8.4000000000000005E-2</v>
      </c>
      <c r="S41" s="12">
        <v>7.0999999999999994E-2</v>
      </c>
      <c r="T41" s="12">
        <v>7.0999999999999994E-2</v>
      </c>
      <c r="U41" s="12">
        <v>6.6000000000000003E-2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2:99" x14ac:dyDescent="0.15">
      <c r="B42" s="12">
        <f t="shared" si="0"/>
        <v>64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0.27</v>
      </c>
      <c r="Q42" s="12">
        <v>8.8999999999999996E-2</v>
      </c>
      <c r="R42" s="12">
        <v>8.5999999999999993E-2</v>
      </c>
      <c r="S42" s="12">
        <v>7.1999999999999995E-2</v>
      </c>
      <c r="T42" s="12">
        <v>7.3999999999999996E-2</v>
      </c>
      <c r="U42" s="12">
        <v>6.6000000000000003E-2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</row>
    <row r="43" spans="2:99" x14ac:dyDescent="0.15">
      <c r="B43" s="12">
        <f t="shared" si="0"/>
        <v>68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v>0.27200000000000002</v>
      </c>
      <c r="Q43" s="12">
        <v>9.1999999999999998E-2</v>
      </c>
      <c r="R43" s="12">
        <v>8.8999999999999996E-2</v>
      </c>
      <c r="S43" s="12">
        <v>7.2999999999999995E-2</v>
      </c>
      <c r="T43" s="12">
        <v>7.8E-2</v>
      </c>
      <c r="U43" s="12">
        <v>6.6000000000000003E-2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</row>
    <row r="44" spans="2:99" x14ac:dyDescent="0.15">
      <c r="B44" s="12">
        <f t="shared" si="0"/>
        <v>72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0.27400000000000002</v>
      </c>
      <c r="Q44" s="12">
        <v>9.4E-2</v>
      </c>
      <c r="R44" s="12">
        <v>9.0999999999999998E-2</v>
      </c>
      <c r="S44" s="12">
        <v>7.3999999999999996E-2</v>
      </c>
      <c r="T44" s="12">
        <v>8.1000000000000003E-2</v>
      </c>
      <c r="U44" s="12">
        <v>6.6000000000000003E-2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2:99" x14ac:dyDescent="0.15">
      <c r="B45" s="12">
        <f t="shared" si="0"/>
        <v>76</v>
      </c>
      <c r="C45" s="12"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v>0.27800000000000002</v>
      </c>
      <c r="Q45" s="12">
        <v>9.6000000000000002E-2</v>
      </c>
      <c r="R45" s="12">
        <v>9.4E-2</v>
      </c>
      <c r="S45" s="12">
        <v>7.5999999999999998E-2</v>
      </c>
      <c r="T45" s="12">
        <v>8.5000000000000006E-2</v>
      </c>
      <c r="U45" s="12">
        <v>6.7000000000000004E-2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2:99" x14ac:dyDescent="0.15">
      <c r="B46" s="12">
        <f t="shared" si="0"/>
        <v>80</v>
      </c>
      <c r="C46" s="12"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v>0.28000000000000003</v>
      </c>
      <c r="Q46" s="12">
        <v>9.9000000000000005E-2</v>
      </c>
      <c r="R46" s="12">
        <v>9.7000000000000003E-2</v>
      </c>
      <c r="S46" s="12">
        <v>7.6999999999999999E-2</v>
      </c>
      <c r="T46" s="12">
        <v>8.5999999999999993E-2</v>
      </c>
      <c r="U46" s="12">
        <v>6.8000000000000005E-2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2:99" x14ac:dyDescent="0.15">
      <c r="B47" s="12">
        <f t="shared" si="0"/>
        <v>84</v>
      </c>
      <c r="C47" s="12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v>0.27900000000000003</v>
      </c>
      <c r="Q47" s="12">
        <v>0.10100000000000001</v>
      </c>
      <c r="R47" s="12">
        <v>0.1</v>
      </c>
      <c r="S47" s="12">
        <v>0.08</v>
      </c>
      <c r="T47" s="12">
        <v>8.5999999999999993E-2</v>
      </c>
      <c r="U47" s="12">
        <v>7.0000000000000007E-2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2:99" x14ac:dyDescent="0.15">
      <c r="B48" s="12">
        <f t="shared" si="0"/>
        <v>88</v>
      </c>
      <c r="C48" s="12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0.28199999999999997</v>
      </c>
      <c r="Q48" s="12">
        <v>0.10299999999999999</v>
      </c>
      <c r="R48" s="12">
        <v>0.10199999999999999</v>
      </c>
      <c r="S48" s="12">
        <v>8.3000000000000004E-2</v>
      </c>
      <c r="T48" s="12">
        <v>8.4000000000000005E-2</v>
      </c>
      <c r="U48" s="12">
        <v>7.0999999999999994E-2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  <row r="49" spans="2:99" x14ac:dyDescent="0.15">
      <c r="B49" s="12">
        <f t="shared" si="0"/>
        <v>92</v>
      </c>
      <c r="C49" s="12"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v>0.28299999999999997</v>
      </c>
      <c r="Q49" s="12">
        <v>0.105</v>
      </c>
      <c r="R49" s="12">
        <v>0.104</v>
      </c>
      <c r="S49" s="12">
        <v>8.5999999999999993E-2</v>
      </c>
      <c r="T49" s="12">
        <v>8.1000000000000003E-2</v>
      </c>
      <c r="U49" s="12">
        <v>7.1999999999999995E-2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2:99" x14ac:dyDescent="0.15">
      <c r="B50" s="12">
        <f t="shared" si="0"/>
        <v>96</v>
      </c>
      <c r="C50" s="12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v>0.28499999999999998</v>
      </c>
      <c r="Q50" s="12">
        <v>0.107</v>
      </c>
      <c r="R50" s="12">
        <v>0.105</v>
      </c>
      <c r="S50" s="12">
        <v>8.6999999999999994E-2</v>
      </c>
      <c r="T50" s="12">
        <v>7.9000000000000001E-2</v>
      </c>
      <c r="U50" s="12">
        <v>7.1999999999999995E-2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2:99" x14ac:dyDescent="0.15">
      <c r="B51" s="12">
        <f t="shared" si="0"/>
        <v>100</v>
      </c>
      <c r="C51" s="12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v>0.28799999999999998</v>
      </c>
      <c r="Q51" s="12">
        <v>0.11</v>
      </c>
      <c r="R51" s="12">
        <v>0.107</v>
      </c>
      <c r="S51" s="12">
        <v>8.7999999999999995E-2</v>
      </c>
      <c r="T51" s="12">
        <v>7.8E-2</v>
      </c>
      <c r="U51" s="12">
        <v>7.1999999999999995E-2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2:99" x14ac:dyDescent="0.15">
      <c r="B52" s="12">
        <f t="shared" si="0"/>
        <v>104</v>
      </c>
      <c r="C52" s="12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v>0.28899999999999998</v>
      </c>
      <c r="Q52" s="12">
        <v>0.113</v>
      </c>
      <c r="R52" s="12">
        <v>0.108</v>
      </c>
      <c r="S52" s="12">
        <v>8.6999999999999994E-2</v>
      </c>
      <c r="T52" s="12">
        <v>0.08</v>
      </c>
      <c r="U52" s="12">
        <v>7.3999999999999996E-2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2:99" x14ac:dyDescent="0.15">
      <c r="B53" s="12">
        <f t="shared" si="0"/>
        <v>108</v>
      </c>
      <c r="C53" s="12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v>0.29199999999999998</v>
      </c>
      <c r="Q53" s="12">
        <v>0.11600000000000001</v>
      </c>
      <c r="R53" s="12">
        <v>0.111</v>
      </c>
      <c r="S53" s="12">
        <v>8.5999999999999993E-2</v>
      </c>
      <c r="T53" s="12">
        <v>8.2000000000000003E-2</v>
      </c>
      <c r="U53" s="12">
        <v>7.5999999999999998E-2</v>
      </c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2:99" x14ac:dyDescent="0.15">
      <c r="B54" s="12">
        <f t="shared" si="0"/>
        <v>112</v>
      </c>
      <c r="C54" s="12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v>0.29299999999999998</v>
      </c>
      <c r="Q54" s="12">
        <v>0.11899999999999999</v>
      </c>
      <c r="R54" s="12">
        <v>0.114</v>
      </c>
      <c r="S54" s="12">
        <v>8.4000000000000005E-2</v>
      </c>
      <c r="T54" s="12">
        <v>8.5999999999999993E-2</v>
      </c>
      <c r="U54" s="12">
        <v>7.6999999999999999E-2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2:99" x14ac:dyDescent="0.15">
      <c r="B55" s="12">
        <f t="shared" si="0"/>
        <v>116</v>
      </c>
      <c r="C55" s="12"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v>0.29399999999999998</v>
      </c>
      <c r="Q55" s="12">
        <v>0.122</v>
      </c>
      <c r="R55" s="12">
        <v>0.11700000000000001</v>
      </c>
      <c r="S55" s="12">
        <v>8.4000000000000005E-2</v>
      </c>
      <c r="T55" s="12">
        <v>8.8999999999999996E-2</v>
      </c>
      <c r="U55" s="12">
        <v>7.9000000000000001E-2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2:99" x14ac:dyDescent="0.15">
      <c r="B56" s="12">
        <f t="shared" si="0"/>
        <v>120</v>
      </c>
      <c r="C56" s="12"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v>0.29399999999999998</v>
      </c>
      <c r="Q56" s="12">
        <v>0.125</v>
      </c>
      <c r="R56" s="12">
        <v>0.11799999999999999</v>
      </c>
      <c r="S56" s="12">
        <v>8.4000000000000005E-2</v>
      </c>
      <c r="T56" s="12">
        <v>0.09</v>
      </c>
      <c r="U56" s="12">
        <v>0.08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2:99" x14ac:dyDescent="0.15">
      <c r="B57" s="12">
        <f t="shared" si="0"/>
        <v>124</v>
      </c>
      <c r="C57" s="12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v>0.29399999999999998</v>
      </c>
      <c r="Q57" s="12">
        <v>0.129</v>
      </c>
      <c r="R57" s="12">
        <v>0.11899999999999999</v>
      </c>
      <c r="S57" s="12">
        <v>8.5000000000000006E-2</v>
      </c>
      <c r="T57" s="12">
        <v>9.0999999999999998E-2</v>
      </c>
      <c r="U57" s="12">
        <v>8.1000000000000003E-2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2:99" x14ac:dyDescent="0.15">
      <c r="B58" s="12">
        <f t="shared" si="0"/>
        <v>128</v>
      </c>
      <c r="C58" s="12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v>0.29599999999999999</v>
      </c>
      <c r="Q58" s="12">
        <v>0.13300000000000001</v>
      </c>
      <c r="R58" s="12">
        <v>0.12</v>
      </c>
      <c r="S58" s="12">
        <v>8.5000000000000006E-2</v>
      </c>
      <c r="T58" s="12">
        <v>0.09</v>
      </c>
      <c r="U58" s="12">
        <v>8.2000000000000003E-2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2:99" x14ac:dyDescent="0.15">
      <c r="B59" s="12">
        <f t="shared" si="0"/>
        <v>132</v>
      </c>
      <c r="C59" s="12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v>0.29699999999999999</v>
      </c>
      <c r="Q59" s="12">
        <v>0.13700000000000001</v>
      </c>
      <c r="R59" s="12">
        <v>0.122</v>
      </c>
      <c r="S59" s="12">
        <v>8.5000000000000006E-2</v>
      </c>
      <c r="T59" s="12">
        <v>8.8999999999999996E-2</v>
      </c>
      <c r="U59" s="12">
        <v>8.2000000000000003E-2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2:99" x14ac:dyDescent="0.15">
      <c r="B60" s="12">
        <f t="shared" si="0"/>
        <v>136</v>
      </c>
      <c r="C60" s="12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v>0.29499999999999998</v>
      </c>
      <c r="Q60" s="12">
        <v>0.14000000000000001</v>
      </c>
      <c r="R60" s="12">
        <v>0.124</v>
      </c>
      <c r="S60" s="12">
        <v>8.5999999999999993E-2</v>
      </c>
      <c r="T60" s="12">
        <v>0.09</v>
      </c>
      <c r="U60" s="12">
        <v>8.3000000000000004E-2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2:99" x14ac:dyDescent="0.15">
      <c r="B61" s="12">
        <f t="shared" si="0"/>
        <v>140</v>
      </c>
      <c r="C61" s="12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v>0.29599999999999999</v>
      </c>
      <c r="Q61" s="12">
        <v>0.14199999999999999</v>
      </c>
      <c r="R61" s="12">
        <v>0.127</v>
      </c>
      <c r="S61" s="12">
        <v>8.8999999999999996E-2</v>
      </c>
      <c r="T61" s="12">
        <v>9.2999999999999999E-2</v>
      </c>
      <c r="U61" s="12">
        <v>8.3000000000000004E-2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2:99" x14ac:dyDescent="0.15">
      <c r="B62" s="12">
        <f t="shared" si="0"/>
        <v>144</v>
      </c>
      <c r="C62" s="12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v>0.29799999999999999</v>
      </c>
      <c r="Q62" s="12">
        <v>0.14399999999999999</v>
      </c>
      <c r="R62" s="12">
        <v>0.13</v>
      </c>
      <c r="S62" s="12">
        <v>9.2999999999999999E-2</v>
      </c>
      <c r="T62" s="12">
        <v>9.8000000000000004E-2</v>
      </c>
      <c r="U62" s="12">
        <v>8.5000000000000006E-2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2:99" x14ac:dyDescent="0.15">
      <c r="B63" s="12">
        <f t="shared" si="0"/>
        <v>148</v>
      </c>
      <c r="C63" s="12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v>0.30099999999999999</v>
      </c>
      <c r="Q63" s="12">
        <v>0.14599999999999999</v>
      </c>
      <c r="R63" s="12">
        <v>0.13300000000000001</v>
      </c>
      <c r="S63" s="12">
        <v>9.6000000000000002E-2</v>
      </c>
      <c r="T63" s="12">
        <v>0.104</v>
      </c>
      <c r="U63" s="12">
        <v>8.8999999999999996E-2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2:99" x14ac:dyDescent="0.15">
      <c r="B64" s="12">
        <f t="shared" si="0"/>
        <v>152</v>
      </c>
      <c r="C64" s="12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v>0.30299999999999999</v>
      </c>
      <c r="Q64" s="12">
        <v>0.14799999999999999</v>
      </c>
      <c r="R64" s="12">
        <v>0.13500000000000001</v>
      </c>
      <c r="S64" s="12">
        <v>0.1</v>
      </c>
      <c r="T64" s="12">
        <v>0.111</v>
      </c>
      <c r="U64" s="12">
        <v>9.6000000000000002E-2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15">
      <c r="B65" s="12">
        <f t="shared" si="0"/>
        <v>156</v>
      </c>
      <c r="C65" s="12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v>0.30499999999999999</v>
      </c>
      <c r="Q65" s="12">
        <v>0.14799999999999999</v>
      </c>
      <c r="R65" s="12">
        <v>0.13700000000000001</v>
      </c>
      <c r="S65" s="12">
        <v>0.10199999999999999</v>
      </c>
      <c r="T65" s="12">
        <v>0.115</v>
      </c>
      <c r="U65" s="12">
        <v>0.10299999999999999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15">
      <c r="B66" s="12">
        <f t="shared" si="0"/>
        <v>160</v>
      </c>
      <c r="C66" s="12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v>0.308</v>
      </c>
      <c r="Q66" s="12">
        <v>0.14899999999999999</v>
      </c>
      <c r="R66" s="12">
        <v>0.14000000000000001</v>
      </c>
      <c r="S66" s="12">
        <v>0.104</v>
      </c>
      <c r="T66" s="12">
        <v>0.11600000000000001</v>
      </c>
      <c r="U66" s="12">
        <v>0.11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15">
      <c r="B67" s="12">
        <f t="shared" si="0"/>
        <v>164</v>
      </c>
      <c r="C67" s="12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v>0.311</v>
      </c>
      <c r="Q67" s="12">
        <v>0.14799999999999999</v>
      </c>
      <c r="R67" s="12">
        <v>0.14299999999999999</v>
      </c>
      <c r="S67" s="12">
        <v>0.107</v>
      </c>
      <c r="T67" s="12">
        <v>0.115</v>
      </c>
      <c r="U67" s="12">
        <v>0.113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15">
      <c r="B68" s="12">
        <f t="shared" si="0"/>
        <v>168</v>
      </c>
      <c r="C68" s="12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v>0.313</v>
      </c>
      <c r="Q68" s="12">
        <v>0.14799999999999999</v>
      </c>
      <c r="R68" s="12">
        <v>0.14599999999999999</v>
      </c>
      <c r="S68" s="12">
        <v>0.112</v>
      </c>
      <c r="T68" s="12">
        <v>0.112</v>
      </c>
      <c r="U68" s="12">
        <v>0.114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15">
      <c r="B69" s="12">
        <f t="shared" si="0"/>
        <v>172</v>
      </c>
      <c r="C69" s="12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v>0.316</v>
      </c>
      <c r="Q69" s="12">
        <v>0.14799999999999999</v>
      </c>
      <c r="R69" s="12">
        <v>0.14899999999999999</v>
      </c>
      <c r="S69" s="12">
        <v>0.11899999999999999</v>
      </c>
      <c r="T69" s="12">
        <v>0.109</v>
      </c>
      <c r="U69" s="12">
        <v>0.114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15">
      <c r="B70" s="12">
        <f t="shared" si="0"/>
        <v>176</v>
      </c>
      <c r="C70" s="12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v>0.32</v>
      </c>
      <c r="Q70" s="12">
        <v>0.14899999999999999</v>
      </c>
      <c r="R70" s="12">
        <v>0.151</v>
      </c>
      <c r="S70" s="12">
        <v>0.125</v>
      </c>
      <c r="T70" s="12">
        <v>0.106</v>
      </c>
      <c r="U70" s="12">
        <v>0.115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15">
      <c r="B71" s="12">
        <f t="shared" si="0"/>
        <v>180</v>
      </c>
      <c r="C71" s="12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v>0.32100000000000001</v>
      </c>
      <c r="Q71" s="12">
        <v>0.152</v>
      </c>
      <c r="R71" s="12">
        <v>0.152</v>
      </c>
      <c r="S71" s="12">
        <v>0.128</v>
      </c>
      <c r="T71" s="12">
        <v>0.105</v>
      </c>
      <c r="U71" s="12">
        <v>0.12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15">
      <c r="P72" s="1">
        <f t="shared" ref="P72:U72" si="1">SLOPE(P26:P41,$B$26:$B$41)</f>
        <v>5.9705882352941201E-4</v>
      </c>
      <c r="Q72" s="1">
        <f t="shared" si="1"/>
        <v>5.5477941176470581E-4</v>
      </c>
      <c r="R72" s="1">
        <f t="shared" si="1"/>
        <v>5.0661764705882352E-4</v>
      </c>
      <c r="S72" s="1">
        <f t="shared" si="1"/>
        <v>3.8014705882352949E-4</v>
      </c>
      <c r="T72" s="1">
        <f t="shared" si="1"/>
        <v>3.3014705882352942E-4</v>
      </c>
      <c r="U72" s="1">
        <f t="shared" si="1"/>
        <v>1.3272058823529415E-4</v>
      </c>
    </row>
    <row r="73" spans="1:99" ht="14" x14ac:dyDescent="0.15">
      <c r="A73" s="11" t="s">
        <v>28</v>
      </c>
      <c r="B73" s="10"/>
      <c r="Q73" s="1">
        <f>AVERAGE(P72:R72)</f>
        <v>5.5281862745098045E-4</v>
      </c>
      <c r="T73" s="1">
        <f>AVERAGE(S72:U72)</f>
        <v>2.8100490196078439E-4</v>
      </c>
    </row>
    <row r="75" spans="1:99" x14ac:dyDescent="0.15">
      <c r="B75" s="9"/>
      <c r="C75" s="8">
        <v>1</v>
      </c>
      <c r="D75" s="8">
        <v>2</v>
      </c>
      <c r="E75" s="8">
        <v>3</v>
      </c>
      <c r="F75" s="8">
        <v>4</v>
      </c>
      <c r="G75" s="8">
        <v>5</v>
      </c>
      <c r="H75" s="8">
        <v>6</v>
      </c>
      <c r="I75" s="8">
        <v>7</v>
      </c>
      <c r="J75" s="8">
        <v>8</v>
      </c>
      <c r="K75" s="8">
        <v>9</v>
      </c>
      <c r="L75" s="8">
        <v>10</v>
      </c>
      <c r="M75" s="8">
        <v>11</v>
      </c>
      <c r="N75" s="8">
        <v>12</v>
      </c>
    </row>
    <row r="76" spans="1:99" ht="14" x14ac:dyDescent="0.15">
      <c r="B76" s="23" t="s">
        <v>27</v>
      </c>
      <c r="C76" s="5" t="s">
        <v>16</v>
      </c>
      <c r="D76" s="5" t="s">
        <v>16</v>
      </c>
      <c r="E76" s="5" t="s">
        <v>16</v>
      </c>
      <c r="F76" s="5" t="s">
        <v>16</v>
      </c>
      <c r="G76" s="5" t="s">
        <v>16</v>
      </c>
      <c r="H76" s="5" t="s">
        <v>16</v>
      </c>
      <c r="I76" s="5" t="s">
        <v>16</v>
      </c>
      <c r="J76" s="5" t="s">
        <v>16</v>
      </c>
      <c r="K76" s="5" t="s">
        <v>16</v>
      </c>
      <c r="L76" s="5" t="s">
        <v>16</v>
      </c>
      <c r="M76" s="5" t="s">
        <v>16</v>
      </c>
      <c r="N76" s="5" t="s">
        <v>16</v>
      </c>
      <c r="O76" s="2" t="s">
        <v>19</v>
      </c>
    </row>
    <row r="77" spans="1:99" ht="24" x14ac:dyDescent="0.15">
      <c r="B77" s="24"/>
      <c r="C77" s="4" t="s">
        <v>16</v>
      </c>
      <c r="D77" s="4" t="s">
        <v>16</v>
      </c>
      <c r="E77" s="4" t="s">
        <v>16</v>
      </c>
      <c r="F77" s="4" t="s">
        <v>16</v>
      </c>
      <c r="G77" s="4" t="s">
        <v>16</v>
      </c>
      <c r="H77" s="4" t="s">
        <v>16</v>
      </c>
      <c r="I77" s="4" t="s">
        <v>16</v>
      </c>
      <c r="J77" s="4" t="s">
        <v>16</v>
      </c>
      <c r="K77" s="4" t="s">
        <v>16</v>
      </c>
      <c r="L77" s="4" t="s">
        <v>16</v>
      </c>
      <c r="M77" s="4" t="s">
        <v>16</v>
      </c>
      <c r="N77" s="4" t="s">
        <v>16</v>
      </c>
      <c r="O77" s="2" t="s">
        <v>18</v>
      </c>
    </row>
    <row r="78" spans="1:99" ht="24" x14ac:dyDescent="0.15">
      <c r="B78" s="24"/>
      <c r="C78" s="4" t="s">
        <v>16</v>
      </c>
      <c r="D78" s="4" t="s">
        <v>16</v>
      </c>
      <c r="E78" s="4" t="s">
        <v>16</v>
      </c>
      <c r="F78" s="4" t="s">
        <v>16</v>
      </c>
      <c r="G78" s="4" t="s">
        <v>16</v>
      </c>
      <c r="H78" s="4" t="s">
        <v>16</v>
      </c>
      <c r="I78" s="4" t="s">
        <v>16</v>
      </c>
      <c r="J78" s="4" t="s">
        <v>16</v>
      </c>
      <c r="K78" s="4" t="s">
        <v>16</v>
      </c>
      <c r="L78" s="4" t="s">
        <v>16</v>
      </c>
      <c r="M78" s="4" t="s">
        <v>16</v>
      </c>
      <c r="N78" s="4" t="s">
        <v>16</v>
      </c>
      <c r="O78" s="2" t="s">
        <v>17</v>
      </c>
    </row>
    <row r="79" spans="1:99" ht="14" x14ac:dyDescent="0.15">
      <c r="B79" s="25"/>
      <c r="C79" s="3" t="s">
        <v>16</v>
      </c>
      <c r="D79" s="3" t="s">
        <v>16</v>
      </c>
      <c r="E79" s="3" t="s">
        <v>16</v>
      </c>
      <c r="F79" s="3" t="s">
        <v>16</v>
      </c>
      <c r="G79" s="3" t="s">
        <v>16</v>
      </c>
      <c r="H79" s="3" t="s">
        <v>16</v>
      </c>
      <c r="I79" s="3" t="s">
        <v>16</v>
      </c>
      <c r="J79" s="3" t="s">
        <v>16</v>
      </c>
      <c r="K79" s="3" t="s">
        <v>16</v>
      </c>
      <c r="L79" s="3" t="s">
        <v>16</v>
      </c>
      <c r="M79" s="3" t="s">
        <v>16</v>
      </c>
      <c r="N79" s="3" t="s">
        <v>16</v>
      </c>
      <c r="O79" s="2" t="s">
        <v>15</v>
      </c>
    </row>
    <row r="80" spans="1:99" ht="14" x14ac:dyDescent="0.15">
      <c r="B80" s="23" t="s">
        <v>26</v>
      </c>
      <c r="C80" s="5">
        <v>53.7</v>
      </c>
      <c r="D80" s="5">
        <v>55.2</v>
      </c>
      <c r="E80" s="5">
        <v>46.5</v>
      </c>
      <c r="F80" s="5">
        <v>84.3</v>
      </c>
      <c r="G80" s="5">
        <v>86.4</v>
      </c>
      <c r="H80" s="5">
        <v>96.15</v>
      </c>
      <c r="I80" s="5" t="s">
        <v>16</v>
      </c>
      <c r="J80" s="5" t="s">
        <v>16</v>
      </c>
      <c r="K80" s="5" t="s">
        <v>16</v>
      </c>
      <c r="L80" s="5" t="s">
        <v>16</v>
      </c>
      <c r="M80" s="5" t="s">
        <v>16</v>
      </c>
      <c r="N80" s="5" t="s">
        <v>16</v>
      </c>
      <c r="O80" s="2" t="s">
        <v>19</v>
      </c>
    </row>
    <row r="81" spans="2:15" ht="24" x14ac:dyDescent="0.15">
      <c r="B81" s="24"/>
      <c r="C81" s="4">
        <v>0.995</v>
      </c>
      <c r="D81" s="4">
        <v>1</v>
      </c>
      <c r="E81" s="4">
        <v>0.999</v>
      </c>
      <c r="F81" s="4">
        <v>0.98299999999999998</v>
      </c>
      <c r="G81" s="4">
        <v>0.997</v>
      </c>
      <c r="H81" s="4">
        <v>0.99299999999999999</v>
      </c>
      <c r="I81" s="4" t="s">
        <v>16</v>
      </c>
      <c r="J81" s="4" t="s">
        <v>16</v>
      </c>
      <c r="K81" s="4" t="s">
        <v>16</v>
      </c>
      <c r="L81" s="4" t="s">
        <v>16</v>
      </c>
      <c r="M81" s="4" t="s">
        <v>16</v>
      </c>
      <c r="N81" s="4" t="s">
        <v>16</v>
      </c>
      <c r="O81" s="2" t="s">
        <v>18</v>
      </c>
    </row>
    <row r="82" spans="2:15" ht="24" x14ac:dyDescent="0.15">
      <c r="B82" s="24"/>
      <c r="C82" s="7">
        <v>5.5555555555555556E-4</v>
      </c>
      <c r="D82" s="7">
        <v>1.4351851851851854E-3</v>
      </c>
      <c r="E82" s="7">
        <v>1.8981481481481482E-3</v>
      </c>
      <c r="F82" s="7">
        <v>1.9907407407407408E-3</v>
      </c>
      <c r="G82" s="7">
        <v>1.712962962962963E-3</v>
      </c>
      <c r="H82" s="7">
        <v>1.7592592592592592E-3</v>
      </c>
      <c r="I82" s="4" t="s">
        <v>16</v>
      </c>
      <c r="J82" s="4" t="s">
        <v>16</v>
      </c>
      <c r="K82" s="4" t="s">
        <v>16</v>
      </c>
      <c r="L82" s="4" t="s">
        <v>16</v>
      </c>
      <c r="M82" s="4" t="s">
        <v>16</v>
      </c>
      <c r="N82" s="4" t="s">
        <v>16</v>
      </c>
      <c r="O82" s="2" t="s">
        <v>17</v>
      </c>
    </row>
    <row r="83" spans="2:15" ht="14" x14ac:dyDescent="0.15">
      <c r="B83" s="25"/>
      <c r="C83" s="6">
        <v>1.9675925925925926E-4</v>
      </c>
      <c r="D83" s="6">
        <v>4.8611111111111104E-4</v>
      </c>
      <c r="E83" s="6">
        <v>5.4398148148148144E-4</v>
      </c>
      <c r="F83" s="6">
        <v>1.423611111111111E-3</v>
      </c>
      <c r="G83" s="6">
        <v>1.2731481481481483E-3</v>
      </c>
      <c r="H83" s="6">
        <v>1.4351851851851854E-3</v>
      </c>
      <c r="I83" s="3" t="s">
        <v>16</v>
      </c>
      <c r="J83" s="3" t="s">
        <v>16</v>
      </c>
      <c r="K83" s="3" t="s">
        <v>16</v>
      </c>
      <c r="L83" s="3" t="s">
        <v>16</v>
      </c>
      <c r="M83" s="3" t="s">
        <v>16</v>
      </c>
      <c r="N83" s="3" t="s">
        <v>16</v>
      </c>
      <c r="O83" s="2" t="s">
        <v>15</v>
      </c>
    </row>
    <row r="84" spans="2:15" ht="14" x14ac:dyDescent="0.15">
      <c r="B84" s="23" t="s">
        <v>25</v>
      </c>
      <c r="C84" s="5" t="s">
        <v>16</v>
      </c>
      <c r="D84" s="5" t="s">
        <v>16</v>
      </c>
      <c r="E84" s="5" t="s">
        <v>16</v>
      </c>
      <c r="F84" s="5" t="s">
        <v>16</v>
      </c>
      <c r="G84" s="5" t="s">
        <v>16</v>
      </c>
      <c r="H84" s="5" t="s">
        <v>16</v>
      </c>
      <c r="I84" s="5" t="s">
        <v>16</v>
      </c>
      <c r="J84" s="5" t="s">
        <v>16</v>
      </c>
      <c r="K84" s="5" t="s">
        <v>16</v>
      </c>
      <c r="L84" s="5" t="s">
        <v>16</v>
      </c>
      <c r="M84" s="5" t="s">
        <v>16</v>
      </c>
      <c r="N84" s="5" t="s">
        <v>16</v>
      </c>
      <c r="O84" s="2" t="s">
        <v>19</v>
      </c>
    </row>
    <row r="85" spans="2:15" ht="24" x14ac:dyDescent="0.15">
      <c r="B85" s="24"/>
      <c r="C85" s="4" t="s">
        <v>16</v>
      </c>
      <c r="D85" s="4" t="s">
        <v>16</v>
      </c>
      <c r="E85" s="4" t="s">
        <v>16</v>
      </c>
      <c r="F85" s="4" t="s">
        <v>16</v>
      </c>
      <c r="G85" s="4" t="s">
        <v>16</v>
      </c>
      <c r="H85" s="4" t="s">
        <v>16</v>
      </c>
      <c r="I85" s="4" t="s">
        <v>16</v>
      </c>
      <c r="J85" s="4" t="s">
        <v>16</v>
      </c>
      <c r="K85" s="4" t="s">
        <v>16</v>
      </c>
      <c r="L85" s="4" t="s">
        <v>16</v>
      </c>
      <c r="M85" s="4" t="s">
        <v>16</v>
      </c>
      <c r="N85" s="4" t="s">
        <v>16</v>
      </c>
      <c r="O85" s="2" t="s">
        <v>18</v>
      </c>
    </row>
    <row r="86" spans="2:15" ht="24" x14ac:dyDescent="0.15">
      <c r="B86" s="24"/>
      <c r="C86" s="4" t="s">
        <v>16</v>
      </c>
      <c r="D86" s="4" t="s">
        <v>16</v>
      </c>
      <c r="E86" s="4" t="s">
        <v>16</v>
      </c>
      <c r="F86" s="4" t="s">
        <v>16</v>
      </c>
      <c r="G86" s="4" t="s">
        <v>16</v>
      </c>
      <c r="H86" s="4" t="s">
        <v>16</v>
      </c>
      <c r="I86" s="4" t="s">
        <v>16</v>
      </c>
      <c r="J86" s="4" t="s">
        <v>16</v>
      </c>
      <c r="K86" s="4" t="s">
        <v>16</v>
      </c>
      <c r="L86" s="4" t="s">
        <v>16</v>
      </c>
      <c r="M86" s="4" t="s">
        <v>16</v>
      </c>
      <c r="N86" s="4" t="s">
        <v>16</v>
      </c>
      <c r="O86" s="2" t="s">
        <v>17</v>
      </c>
    </row>
    <row r="87" spans="2:15" ht="14" x14ac:dyDescent="0.15">
      <c r="B87" s="25"/>
      <c r="C87" s="3" t="s">
        <v>16</v>
      </c>
      <c r="D87" s="3" t="s">
        <v>16</v>
      </c>
      <c r="E87" s="3" t="s">
        <v>16</v>
      </c>
      <c r="F87" s="3" t="s">
        <v>16</v>
      </c>
      <c r="G87" s="3" t="s">
        <v>16</v>
      </c>
      <c r="H87" s="3" t="s">
        <v>16</v>
      </c>
      <c r="I87" s="3" t="s">
        <v>16</v>
      </c>
      <c r="J87" s="3" t="s">
        <v>16</v>
      </c>
      <c r="K87" s="3" t="s">
        <v>16</v>
      </c>
      <c r="L87" s="3" t="s">
        <v>16</v>
      </c>
      <c r="M87" s="3" t="s">
        <v>16</v>
      </c>
      <c r="N87" s="3" t="s">
        <v>16</v>
      </c>
      <c r="O87" s="2" t="s">
        <v>15</v>
      </c>
    </row>
    <row r="88" spans="2:15" ht="14" x14ac:dyDescent="0.15">
      <c r="B88" s="23" t="s">
        <v>24</v>
      </c>
      <c r="C88" s="5" t="s">
        <v>16</v>
      </c>
      <c r="D88" s="5" t="s">
        <v>16</v>
      </c>
      <c r="E88" s="5" t="s">
        <v>16</v>
      </c>
      <c r="F88" s="5" t="s">
        <v>16</v>
      </c>
      <c r="G88" s="5" t="s">
        <v>16</v>
      </c>
      <c r="H88" s="5" t="s">
        <v>16</v>
      </c>
      <c r="I88" s="5" t="s">
        <v>16</v>
      </c>
      <c r="J88" s="5" t="s">
        <v>16</v>
      </c>
      <c r="K88" s="5" t="s">
        <v>16</v>
      </c>
      <c r="L88" s="5" t="s">
        <v>16</v>
      </c>
      <c r="M88" s="5" t="s">
        <v>16</v>
      </c>
      <c r="N88" s="5" t="s">
        <v>16</v>
      </c>
      <c r="O88" s="2" t="s">
        <v>19</v>
      </c>
    </row>
    <row r="89" spans="2:15" ht="24" x14ac:dyDescent="0.15">
      <c r="B89" s="24"/>
      <c r="C89" s="4" t="s">
        <v>16</v>
      </c>
      <c r="D89" s="4" t="s">
        <v>16</v>
      </c>
      <c r="E89" s="4" t="s">
        <v>16</v>
      </c>
      <c r="F89" s="4" t="s">
        <v>16</v>
      </c>
      <c r="G89" s="4" t="s">
        <v>16</v>
      </c>
      <c r="H89" s="4" t="s">
        <v>16</v>
      </c>
      <c r="I89" s="4" t="s">
        <v>16</v>
      </c>
      <c r="J89" s="4" t="s">
        <v>16</v>
      </c>
      <c r="K89" s="4" t="s">
        <v>16</v>
      </c>
      <c r="L89" s="4" t="s">
        <v>16</v>
      </c>
      <c r="M89" s="4" t="s">
        <v>16</v>
      </c>
      <c r="N89" s="4" t="s">
        <v>16</v>
      </c>
      <c r="O89" s="2" t="s">
        <v>18</v>
      </c>
    </row>
    <row r="90" spans="2:15" ht="24" x14ac:dyDescent="0.15">
      <c r="B90" s="24"/>
      <c r="C90" s="4" t="s">
        <v>16</v>
      </c>
      <c r="D90" s="4" t="s">
        <v>16</v>
      </c>
      <c r="E90" s="4" t="s">
        <v>16</v>
      </c>
      <c r="F90" s="4" t="s">
        <v>16</v>
      </c>
      <c r="G90" s="4" t="s">
        <v>16</v>
      </c>
      <c r="H90" s="4" t="s">
        <v>16</v>
      </c>
      <c r="I90" s="4" t="s">
        <v>16</v>
      </c>
      <c r="J90" s="4" t="s">
        <v>16</v>
      </c>
      <c r="K90" s="4" t="s">
        <v>16</v>
      </c>
      <c r="L90" s="4" t="s">
        <v>16</v>
      </c>
      <c r="M90" s="4" t="s">
        <v>16</v>
      </c>
      <c r="N90" s="4" t="s">
        <v>16</v>
      </c>
      <c r="O90" s="2" t="s">
        <v>17</v>
      </c>
    </row>
    <row r="91" spans="2:15" ht="14" x14ac:dyDescent="0.15">
      <c r="B91" s="25"/>
      <c r="C91" s="3" t="s">
        <v>16</v>
      </c>
      <c r="D91" s="3" t="s">
        <v>16</v>
      </c>
      <c r="E91" s="3" t="s">
        <v>16</v>
      </c>
      <c r="F91" s="3" t="s">
        <v>16</v>
      </c>
      <c r="G91" s="3" t="s">
        <v>16</v>
      </c>
      <c r="H91" s="3" t="s">
        <v>16</v>
      </c>
      <c r="I91" s="3" t="s">
        <v>16</v>
      </c>
      <c r="J91" s="3" t="s">
        <v>16</v>
      </c>
      <c r="K91" s="3" t="s">
        <v>16</v>
      </c>
      <c r="L91" s="3" t="s">
        <v>16</v>
      </c>
      <c r="M91" s="3" t="s">
        <v>16</v>
      </c>
      <c r="N91" s="3" t="s">
        <v>16</v>
      </c>
      <c r="O91" s="2" t="s">
        <v>15</v>
      </c>
    </row>
    <row r="92" spans="2:15" ht="14" x14ac:dyDescent="0.15">
      <c r="B92" s="23" t="s">
        <v>23</v>
      </c>
      <c r="C92" s="5" t="s">
        <v>16</v>
      </c>
      <c r="D92" s="5" t="s">
        <v>16</v>
      </c>
      <c r="E92" s="5" t="s">
        <v>16</v>
      </c>
      <c r="F92" s="5" t="s">
        <v>16</v>
      </c>
      <c r="G92" s="5" t="s">
        <v>16</v>
      </c>
      <c r="H92" s="5" t="s">
        <v>16</v>
      </c>
      <c r="I92" s="5" t="s">
        <v>16</v>
      </c>
      <c r="J92" s="5" t="s">
        <v>16</v>
      </c>
      <c r="K92" s="5" t="s">
        <v>16</v>
      </c>
      <c r="L92" s="5" t="s">
        <v>16</v>
      </c>
      <c r="M92" s="5" t="s">
        <v>16</v>
      </c>
      <c r="N92" s="5" t="s">
        <v>16</v>
      </c>
      <c r="O92" s="2" t="s">
        <v>19</v>
      </c>
    </row>
    <row r="93" spans="2:15" ht="24" x14ac:dyDescent="0.15">
      <c r="B93" s="24"/>
      <c r="C93" s="4" t="s">
        <v>16</v>
      </c>
      <c r="D93" s="4" t="s">
        <v>16</v>
      </c>
      <c r="E93" s="4" t="s">
        <v>16</v>
      </c>
      <c r="F93" s="4" t="s">
        <v>16</v>
      </c>
      <c r="G93" s="4" t="s">
        <v>16</v>
      </c>
      <c r="H93" s="4" t="s">
        <v>16</v>
      </c>
      <c r="I93" s="4" t="s">
        <v>16</v>
      </c>
      <c r="J93" s="4" t="s">
        <v>16</v>
      </c>
      <c r="K93" s="4" t="s">
        <v>16</v>
      </c>
      <c r="L93" s="4" t="s">
        <v>16</v>
      </c>
      <c r="M93" s="4" t="s">
        <v>16</v>
      </c>
      <c r="N93" s="4" t="s">
        <v>16</v>
      </c>
      <c r="O93" s="2" t="s">
        <v>18</v>
      </c>
    </row>
    <row r="94" spans="2:15" ht="24" x14ac:dyDescent="0.15">
      <c r="B94" s="24"/>
      <c r="C94" s="4" t="s">
        <v>16</v>
      </c>
      <c r="D94" s="4" t="s">
        <v>16</v>
      </c>
      <c r="E94" s="4" t="s">
        <v>16</v>
      </c>
      <c r="F94" s="4" t="s">
        <v>16</v>
      </c>
      <c r="G94" s="4" t="s">
        <v>16</v>
      </c>
      <c r="H94" s="4" t="s">
        <v>16</v>
      </c>
      <c r="I94" s="4" t="s">
        <v>16</v>
      </c>
      <c r="J94" s="4" t="s">
        <v>16</v>
      </c>
      <c r="K94" s="4" t="s">
        <v>16</v>
      </c>
      <c r="L94" s="4" t="s">
        <v>16</v>
      </c>
      <c r="M94" s="4" t="s">
        <v>16</v>
      </c>
      <c r="N94" s="4" t="s">
        <v>16</v>
      </c>
      <c r="O94" s="2" t="s">
        <v>17</v>
      </c>
    </row>
    <row r="95" spans="2:15" ht="14" x14ac:dyDescent="0.15">
      <c r="B95" s="25"/>
      <c r="C95" s="3" t="s">
        <v>16</v>
      </c>
      <c r="D95" s="3" t="s">
        <v>16</v>
      </c>
      <c r="E95" s="3" t="s">
        <v>16</v>
      </c>
      <c r="F95" s="3" t="s">
        <v>16</v>
      </c>
      <c r="G95" s="3" t="s">
        <v>16</v>
      </c>
      <c r="H95" s="3" t="s">
        <v>16</v>
      </c>
      <c r="I95" s="3" t="s">
        <v>16</v>
      </c>
      <c r="J95" s="3" t="s">
        <v>16</v>
      </c>
      <c r="K95" s="3" t="s">
        <v>16</v>
      </c>
      <c r="L95" s="3" t="s">
        <v>16</v>
      </c>
      <c r="M95" s="3" t="s">
        <v>16</v>
      </c>
      <c r="N95" s="3" t="s">
        <v>16</v>
      </c>
      <c r="O95" s="2" t="s">
        <v>15</v>
      </c>
    </row>
    <row r="96" spans="2:15" ht="14" x14ac:dyDescent="0.15">
      <c r="B96" s="23" t="s">
        <v>22</v>
      </c>
      <c r="C96" s="5" t="s">
        <v>16</v>
      </c>
      <c r="D96" s="5" t="s">
        <v>16</v>
      </c>
      <c r="E96" s="5" t="s">
        <v>16</v>
      </c>
      <c r="F96" s="5" t="s">
        <v>16</v>
      </c>
      <c r="G96" s="5" t="s">
        <v>16</v>
      </c>
      <c r="H96" s="5" t="s">
        <v>16</v>
      </c>
      <c r="I96" s="5" t="s">
        <v>16</v>
      </c>
      <c r="J96" s="5" t="s">
        <v>16</v>
      </c>
      <c r="K96" s="5" t="s">
        <v>16</v>
      </c>
      <c r="L96" s="5" t="s">
        <v>16</v>
      </c>
      <c r="M96" s="5" t="s">
        <v>16</v>
      </c>
      <c r="N96" s="5" t="s">
        <v>16</v>
      </c>
      <c r="O96" s="2" t="s">
        <v>19</v>
      </c>
    </row>
    <row r="97" spans="2:15" ht="24" x14ac:dyDescent="0.15">
      <c r="B97" s="24"/>
      <c r="C97" s="4" t="s">
        <v>16</v>
      </c>
      <c r="D97" s="4" t="s">
        <v>16</v>
      </c>
      <c r="E97" s="4" t="s">
        <v>16</v>
      </c>
      <c r="F97" s="4" t="s">
        <v>16</v>
      </c>
      <c r="G97" s="4" t="s">
        <v>16</v>
      </c>
      <c r="H97" s="4" t="s">
        <v>16</v>
      </c>
      <c r="I97" s="4" t="s">
        <v>16</v>
      </c>
      <c r="J97" s="4" t="s">
        <v>16</v>
      </c>
      <c r="K97" s="4" t="s">
        <v>16</v>
      </c>
      <c r="L97" s="4" t="s">
        <v>16</v>
      </c>
      <c r="M97" s="4" t="s">
        <v>16</v>
      </c>
      <c r="N97" s="4" t="s">
        <v>16</v>
      </c>
      <c r="O97" s="2" t="s">
        <v>18</v>
      </c>
    </row>
    <row r="98" spans="2:15" ht="24" x14ac:dyDescent="0.15">
      <c r="B98" s="24"/>
      <c r="C98" s="4" t="s">
        <v>16</v>
      </c>
      <c r="D98" s="4" t="s">
        <v>16</v>
      </c>
      <c r="E98" s="4" t="s">
        <v>16</v>
      </c>
      <c r="F98" s="4" t="s">
        <v>16</v>
      </c>
      <c r="G98" s="4" t="s">
        <v>16</v>
      </c>
      <c r="H98" s="4" t="s">
        <v>16</v>
      </c>
      <c r="I98" s="4" t="s">
        <v>16</v>
      </c>
      <c r="J98" s="4" t="s">
        <v>16</v>
      </c>
      <c r="K98" s="4" t="s">
        <v>16</v>
      </c>
      <c r="L98" s="4" t="s">
        <v>16</v>
      </c>
      <c r="M98" s="4" t="s">
        <v>16</v>
      </c>
      <c r="N98" s="4" t="s">
        <v>16</v>
      </c>
      <c r="O98" s="2" t="s">
        <v>17</v>
      </c>
    </row>
    <row r="99" spans="2:15" ht="14" x14ac:dyDescent="0.15">
      <c r="B99" s="25"/>
      <c r="C99" s="3" t="s">
        <v>16</v>
      </c>
      <c r="D99" s="3" t="s">
        <v>16</v>
      </c>
      <c r="E99" s="3" t="s">
        <v>16</v>
      </c>
      <c r="F99" s="3" t="s">
        <v>16</v>
      </c>
      <c r="G99" s="3" t="s">
        <v>16</v>
      </c>
      <c r="H99" s="3" t="s">
        <v>16</v>
      </c>
      <c r="I99" s="3" t="s">
        <v>16</v>
      </c>
      <c r="J99" s="3" t="s">
        <v>16</v>
      </c>
      <c r="K99" s="3" t="s">
        <v>16</v>
      </c>
      <c r="L99" s="3" t="s">
        <v>16</v>
      </c>
      <c r="M99" s="3" t="s">
        <v>16</v>
      </c>
      <c r="N99" s="3" t="s">
        <v>16</v>
      </c>
      <c r="O99" s="2" t="s">
        <v>15</v>
      </c>
    </row>
    <row r="100" spans="2:15" ht="14" x14ac:dyDescent="0.15">
      <c r="B100" s="23" t="s">
        <v>21</v>
      </c>
      <c r="C100" s="5" t="s">
        <v>16</v>
      </c>
      <c r="D100" s="5" t="s">
        <v>16</v>
      </c>
      <c r="E100" s="5" t="s">
        <v>16</v>
      </c>
      <c r="F100" s="5" t="s">
        <v>16</v>
      </c>
      <c r="G100" s="5" t="s">
        <v>16</v>
      </c>
      <c r="H100" s="5" t="s">
        <v>16</v>
      </c>
      <c r="I100" s="5" t="s">
        <v>16</v>
      </c>
      <c r="J100" s="5" t="s">
        <v>16</v>
      </c>
      <c r="K100" s="5" t="s">
        <v>16</v>
      </c>
      <c r="L100" s="5" t="s">
        <v>16</v>
      </c>
      <c r="M100" s="5" t="s">
        <v>16</v>
      </c>
      <c r="N100" s="5" t="s">
        <v>16</v>
      </c>
      <c r="O100" s="2" t="s">
        <v>19</v>
      </c>
    </row>
    <row r="101" spans="2:15" ht="24" x14ac:dyDescent="0.15">
      <c r="B101" s="24"/>
      <c r="C101" s="4" t="s">
        <v>16</v>
      </c>
      <c r="D101" s="4" t="s">
        <v>16</v>
      </c>
      <c r="E101" s="4" t="s">
        <v>16</v>
      </c>
      <c r="F101" s="4" t="s">
        <v>16</v>
      </c>
      <c r="G101" s="4" t="s">
        <v>16</v>
      </c>
      <c r="H101" s="4" t="s">
        <v>16</v>
      </c>
      <c r="I101" s="4" t="s">
        <v>16</v>
      </c>
      <c r="J101" s="4" t="s">
        <v>16</v>
      </c>
      <c r="K101" s="4" t="s">
        <v>16</v>
      </c>
      <c r="L101" s="4" t="s">
        <v>16</v>
      </c>
      <c r="M101" s="4" t="s">
        <v>16</v>
      </c>
      <c r="N101" s="4" t="s">
        <v>16</v>
      </c>
      <c r="O101" s="2" t="s">
        <v>18</v>
      </c>
    </row>
    <row r="102" spans="2:15" ht="24" x14ac:dyDescent="0.15">
      <c r="B102" s="24"/>
      <c r="C102" s="4" t="s">
        <v>16</v>
      </c>
      <c r="D102" s="4" t="s">
        <v>16</v>
      </c>
      <c r="E102" s="4" t="s">
        <v>16</v>
      </c>
      <c r="F102" s="4" t="s">
        <v>16</v>
      </c>
      <c r="G102" s="4" t="s">
        <v>16</v>
      </c>
      <c r="H102" s="4" t="s">
        <v>16</v>
      </c>
      <c r="I102" s="4" t="s">
        <v>16</v>
      </c>
      <c r="J102" s="4" t="s">
        <v>16</v>
      </c>
      <c r="K102" s="4" t="s">
        <v>16</v>
      </c>
      <c r="L102" s="4" t="s">
        <v>16</v>
      </c>
      <c r="M102" s="4" t="s">
        <v>16</v>
      </c>
      <c r="N102" s="4" t="s">
        <v>16</v>
      </c>
      <c r="O102" s="2" t="s">
        <v>17</v>
      </c>
    </row>
    <row r="103" spans="2:15" ht="14" x14ac:dyDescent="0.15">
      <c r="B103" s="25"/>
      <c r="C103" s="3" t="s">
        <v>16</v>
      </c>
      <c r="D103" s="3" t="s">
        <v>16</v>
      </c>
      <c r="E103" s="3" t="s">
        <v>16</v>
      </c>
      <c r="F103" s="3" t="s">
        <v>16</v>
      </c>
      <c r="G103" s="3" t="s">
        <v>16</v>
      </c>
      <c r="H103" s="3" t="s">
        <v>16</v>
      </c>
      <c r="I103" s="3" t="s">
        <v>16</v>
      </c>
      <c r="J103" s="3" t="s">
        <v>16</v>
      </c>
      <c r="K103" s="3" t="s">
        <v>16</v>
      </c>
      <c r="L103" s="3" t="s">
        <v>16</v>
      </c>
      <c r="M103" s="3" t="s">
        <v>16</v>
      </c>
      <c r="N103" s="3" t="s">
        <v>16</v>
      </c>
      <c r="O103" s="2" t="s">
        <v>15</v>
      </c>
    </row>
    <row r="104" spans="2:15" ht="14" x14ac:dyDescent="0.15">
      <c r="B104" s="23" t="s">
        <v>20</v>
      </c>
      <c r="C104" s="5" t="s">
        <v>16</v>
      </c>
      <c r="D104" s="5" t="s">
        <v>16</v>
      </c>
      <c r="E104" s="5" t="s">
        <v>16</v>
      </c>
      <c r="F104" s="5" t="s">
        <v>16</v>
      </c>
      <c r="G104" s="5" t="s">
        <v>16</v>
      </c>
      <c r="H104" s="5" t="s">
        <v>16</v>
      </c>
      <c r="I104" s="5" t="s">
        <v>16</v>
      </c>
      <c r="J104" s="5" t="s">
        <v>16</v>
      </c>
      <c r="K104" s="5" t="s">
        <v>16</v>
      </c>
      <c r="L104" s="5" t="s">
        <v>16</v>
      </c>
      <c r="M104" s="5" t="s">
        <v>16</v>
      </c>
      <c r="N104" s="5" t="s">
        <v>16</v>
      </c>
      <c r="O104" s="2" t="s">
        <v>19</v>
      </c>
    </row>
    <row r="105" spans="2:15" ht="24" x14ac:dyDescent="0.15">
      <c r="B105" s="24"/>
      <c r="C105" s="4" t="s">
        <v>16</v>
      </c>
      <c r="D105" s="4" t="s">
        <v>16</v>
      </c>
      <c r="E105" s="4" t="s">
        <v>16</v>
      </c>
      <c r="F105" s="4" t="s">
        <v>16</v>
      </c>
      <c r="G105" s="4" t="s">
        <v>16</v>
      </c>
      <c r="H105" s="4" t="s">
        <v>16</v>
      </c>
      <c r="I105" s="4" t="s">
        <v>16</v>
      </c>
      <c r="J105" s="4" t="s">
        <v>16</v>
      </c>
      <c r="K105" s="4" t="s">
        <v>16</v>
      </c>
      <c r="L105" s="4" t="s">
        <v>16</v>
      </c>
      <c r="M105" s="4" t="s">
        <v>16</v>
      </c>
      <c r="N105" s="4" t="s">
        <v>16</v>
      </c>
      <c r="O105" s="2" t="s">
        <v>18</v>
      </c>
    </row>
    <row r="106" spans="2:15" ht="24" x14ac:dyDescent="0.15">
      <c r="B106" s="24"/>
      <c r="C106" s="4" t="s">
        <v>16</v>
      </c>
      <c r="D106" s="4" t="s">
        <v>16</v>
      </c>
      <c r="E106" s="4" t="s">
        <v>16</v>
      </c>
      <c r="F106" s="4" t="s">
        <v>16</v>
      </c>
      <c r="G106" s="4" t="s">
        <v>16</v>
      </c>
      <c r="H106" s="4" t="s">
        <v>16</v>
      </c>
      <c r="I106" s="4" t="s">
        <v>16</v>
      </c>
      <c r="J106" s="4" t="s">
        <v>16</v>
      </c>
      <c r="K106" s="4" t="s">
        <v>16</v>
      </c>
      <c r="L106" s="4" t="s">
        <v>16</v>
      </c>
      <c r="M106" s="4" t="s">
        <v>16</v>
      </c>
      <c r="N106" s="4" t="s">
        <v>16</v>
      </c>
      <c r="O106" s="2" t="s">
        <v>17</v>
      </c>
    </row>
    <row r="107" spans="2:15" ht="14" x14ac:dyDescent="0.15">
      <c r="B107" s="25"/>
      <c r="C107" s="3" t="s">
        <v>16</v>
      </c>
      <c r="D107" s="3" t="s">
        <v>16</v>
      </c>
      <c r="E107" s="3" t="s">
        <v>16</v>
      </c>
      <c r="F107" s="3" t="s">
        <v>16</v>
      </c>
      <c r="G107" s="3" t="s">
        <v>16</v>
      </c>
      <c r="H107" s="3" t="s">
        <v>16</v>
      </c>
      <c r="I107" s="3" t="s">
        <v>16</v>
      </c>
      <c r="J107" s="3" t="s">
        <v>16</v>
      </c>
      <c r="K107" s="3" t="s">
        <v>16</v>
      </c>
      <c r="L107" s="3" t="s">
        <v>16</v>
      </c>
      <c r="M107" s="3" t="s">
        <v>16</v>
      </c>
      <c r="N107" s="3" t="s">
        <v>16</v>
      </c>
      <c r="O107" s="2" t="s">
        <v>15</v>
      </c>
    </row>
  </sheetData>
  <mergeCells count="8">
    <mergeCell ref="B100:B103"/>
    <mergeCell ref="B104:B107"/>
    <mergeCell ref="B76:B79"/>
    <mergeCell ref="B80:B83"/>
    <mergeCell ref="B84:B87"/>
    <mergeCell ref="B88:B91"/>
    <mergeCell ref="B92:B95"/>
    <mergeCell ref="B96:B99"/>
  </mergeCell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03F6-8EE7-5247-8674-3FE189B25CF8}">
  <dimension ref="A1:G16"/>
  <sheetViews>
    <sheetView workbookViewId="0">
      <selection activeCell="B2" sqref="B2"/>
    </sheetView>
  </sheetViews>
  <sheetFormatPr baseColWidth="10" defaultRowHeight="16" x14ac:dyDescent="0.2"/>
  <cols>
    <col min="1" max="1" width="40.33203125" bestFit="1" customWidth="1"/>
    <col min="3" max="3" width="20.83203125" bestFit="1" customWidth="1"/>
    <col min="4" max="4" width="19.1640625" bestFit="1" customWidth="1"/>
    <col min="6" max="6" width="25.6640625" bestFit="1" customWidth="1"/>
  </cols>
  <sheetData>
    <row r="1" spans="1:7" x14ac:dyDescent="0.2">
      <c r="C1" t="s">
        <v>14</v>
      </c>
      <c r="D1" t="s">
        <v>5</v>
      </c>
      <c r="F1" t="s">
        <v>7</v>
      </c>
      <c r="G1">
        <v>200</v>
      </c>
    </row>
    <row r="2" spans="1:7" x14ac:dyDescent="0.2">
      <c r="A2" t="s">
        <v>0</v>
      </c>
      <c r="B2">
        <f>unimmobilized!$W$73</f>
        <v>2.3705882352941178E-3</v>
      </c>
      <c r="C2">
        <f>(B2/$B$2)*100</f>
        <v>100</v>
      </c>
      <c r="F2" t="s">
        <v>8</v>
      </c>
      <c r="G2">
        <v>5</v>
      </c>
    </row>
    <row r="3" spans="1:7" x14ac:dyDescent="0.2">
      <c r="A3" t="s">
        <v>1</v>
      </c>
      <c r="B3">
        <f>Octadecyl_Epoxy!$G$51</f>
        <v>1.3413919413919411E-3</v>
      </c>
      <c r="C3">
        <f t="shared" ref="C3:C8" si="0">(B3/$B$2)*100</f>
        <v>56.584771721248131</v>
      </c>
      <c r="D3">
        <f>100-C3</f>
        <v>43.415228278751869</v>
      </c>
      <c r="E3">
        <f>D3/100</f>
        <v>0.43415228278751866</v>
      </c>
      <c r="F3" t="s">
        <v>9</v>
      </c>
      <c r="G3">
        <v>400</v>
      </c>
    </row>
    <row r="4" spans="1:7" x14ac:dyDescent="0.2">
      <c r="A4" t="s">
        <v>2</v>
      </c>
      <c r="B4">
        <f>EpoxyButyl_Polystyrene!$E$103</f>
        <v>3.3737745098039217E-4</v>
      </c>
      <c r="C4">
        <f t="shared" si="0"/>
        <v>14.231803143093465</v>
      </c>
      <c r="D4">
        <f t="shared" ref="D4:D8" si="1">100-C4</f>
        <v>85.768196856906542</v>
      </c>
      <c r="E4">
        <f t="shared" ref="E4:E8" si="2">D4/100</f>
        <v>0.85768196856906542</v>
      </c>
      <c r="F4" t="s">
        <v>10</v>
      </c>
      <c r="G4">
        <v>2</v>
      </c>
    </row>
    <row r="5" spans="1:7" x14ac:dyDescent="0.2">
      <c r="A5" t="s">
        <v>13</v>
      </c>
      <c r="B5">
        <f>EpoxyButyl_Polystyrene!$H$103</f>
        <v>3.0649509803921569E-4</v>
      </c>
      <c r="C5">
        <f t="shared" si="0"/>
        <v>12.929073614557485</v>
      </c>
      <c r="D5">
        <f t="shared" si="1"/>
        <v>87.070926385442519</v>
      </c>
      <c r="E5">
        <f t="shared" si="2"/>
        <v>0.87070926385442515</v>
      </c>
      <c r="F5" t="s">
        <v>11</v>
      </c>
      <c r="G5">
        <f>G4/2</f>
        <v>1</v>
      </c>
    </row>
    <row r="6" spans="1:7" x14ac:dyDescent="0.2">
      <c r="A6" t="s">
        <v>6</v>
      </c>
      <c r="B6">
        <f>Octadecyl_Epoxy!$D$51</f>
        <v>1.0300366300366301E-3</v>
      </c>
      <c r="C6">
        <f t="shared" si="0"/>
        <v>43.450676701297049</v>
      </c>
      <c r="D6">
        <f t="shared" si="1"/>
        <v>56.549323298702951</v>
      </c>
      <c r="E6">
        <f t="shared" si="2"/>
        <v>0.56549323298702947</v>
      </c>
    </row>
    <row r="7" spans="1:7" x14ac:dyDescent="0.2">
      <c r="A7" t="s">
        <v>3</v>
      </c>
      <c r="B7">
        <f>DVB_Amino!$T$73</f>
        <v>2.8100490196078439E-4</v>
      </c>
      <c r="C7">
        <f t="shared" si="0"/>
        <v>11.853804797353188</v>
      </c>
      <c r="D7">
        <f t="shared" si="1"/>
        <v>88.146195202646808</v>
      </c>
      <c r="E7">
        <f t="shared" si="2"/>
        <v>0.88146195202646804</v>
      </c>
    </row>
    <row r="8" spans="1:7" x14ac:dyDescent="0.2">
      <c r="A8" t="s">
        <v>4</v>
      </c>
      <c r="B8">
        <f>DVB_Amino!$Q$73</f>
        <v>5.5281862745098045E-4</v>
      </c>
      <c r="C8">
        <f t="shared" si="0"/>
        <v>23.31989247311828</v>
      </c>
      <c r="D8">
        <f t="shared" si="1"/>
        <v>76.680107526881727</v>
      </c>
      <c r="E8">
        <f t="shared" si="2"/>
        <v>0.76680107526881724</v>
      </c>
    </row>
    <row r="11" spans="1:7" x14ac:dyDescent="0.2">
      <c r="A11" s="26" t="s">
        <v>12</v>
      </c>
      <c r="B11" t="s">
        <v>1</v>
      </c>
      <c r="C11">
        <f>$G$5*E3</f>
        <v>0.43415228278751866</v>
      </c>
    </row>
    <row r="12" spans="1:7" x14ac:dyDescent="0.2">
      <c r="A12" s="26"/>
      <c r="B12" t="s">
        <v>2</v>
      </c>
      <c r="C12">
        <f t="shared" ref="C12:C16" si="3">$G$5*E4</f>
        <v>0.85768196856906542</v>
      </c>
    </row>
    <row r="13" spans="1:7" x14ac:dyDescent="0.2">
      <c r="A13" s="26"/>
      <c r="B13" t="s">
        <v>13</v>
      </c>
      <c r="C13">
        <f t="shared" si="3"/>
        <v>0.87070926385442515</v>
      </c>
    </row>
    <row r="14" spans="1:7" x14ac:dyDescent="0.2">
      <c r="A14" s="26"/>
      <c r="B14" t="s">
        <v>6</v>
      </c>
      <c r="C14">
        <f t="shared" si="3"/>
        <v>0.56549323298702947</v>
      </c>
    </row>
    <row r="15" spans="1:7" x14ac:dyDescent="0.2">
      <c r="A15" s="26"/>
      <c r="B15" t="s">
        <v>3</v>
      </c>
      <c r="C15">
        <f t="shared" si="3"/>
        <v>0.88146195202646804</v>
      </c>
    </row>
    <row r="16" spans="1:7" x14ac:dyDescent="0.2">
      <c r="A16" s="26"/>
      <c r="B16" t="s">
        <v>4</v>
      </c>
      <c r="C16">
        <f t="shared" si="3"/>
        <v>0.76680107526881724</v>
      </c>
    </row>
  </sheetData>
  <mergeCells count="1">
    <mergeCell ref="A11:A16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E77B-1F96-B143-9014-E9B3D7B34334}">
  <dimension ref="A1:I11"/>
  <sheetViews>
    <sheetView tabSelected="1" workbookViewId="0">
      <selection activeCell="G33" sqref="G33"/>
    </sheetView>
  </sheetViews>
  <sheetFormatPr baseColWidth="10" defaultRowHeight="13" x14ac:dyDescent="0.15"/>
  <cols>
    <col min="1" max="1" width="10.83203125" style="1"/>
    <col min="2" max="2" width="26.6640625" style="1" bestFit="1" customWidth="1"/>
    <col min="3" max="3" width="15.33203125" style="1" bestFit="1" customWidth="1"/>
    <col min="4" max="7" width="10.83203125" style="1"/>
    <col min="8" max="8" width="20.6640625" style="1" bestFit="1" customWidth="1"/>
    <col min="9" max="16384" width="10.83203125" style="1"/>
  </cols>
  <sheetData>
    <row r="1" spans="1:9" x14ac:dyDescent="0.15">
      <c r="C1" s="1" t="s">
        <v>165</v>
      </c>
      <c r="D1" s="1" t="s">
        <v>164</v>
      </c>
      <c r="E1" s="1" t="s">
        <v>163</v>
      </c>
      <c r="H1" s="1" t="s">
        <v>7</v>
      </c>
      <c r="I1" s="1">
        <v>10</v>
      </c>
    </row>
    <row r="2" spans="1:9" x14ac:dyDescent="0.15">
      <c r="A2" s="1" t="s">
        <v>162</v>
      </c>
      <c r="B2" s="1">
        <f>'[1]control_EziG1+2'!BQ21</f>
        <v>5.3280803807509245E-3</v>
      </c>
      <c r="C2" s="1">
        <f>(B2/$B$2)*100</f>
        <v>100</v>
      </c>
      <c r="H2" s="1" t="s">
        <v>8</v>
      </c>
      <c r="I2" s="1">
        <v>2</v>
      </c>
    </row>
    <row r="3" spans="1:9" x14ac:dyDescent="0.15">
      <c r="A3" s="1">
        <v>1</v>
      </c>
      <c r="B3" s="1">
        <f>'[1]control_EziG1+2'!BM21</f>
        <v>4.0986885245901643E-3</v>
      </c>
      <c r="C3" s="1">
        <f>(B3/$B$2)*100</f>
        <v>76.926176628223217</v>
      </c>
      <c r="D3" s="1">
        <f>100-C3</f>
        <v>23.073823371776783</v>
      </c>
      <c r="E3" s="1">
        <f>D3/100</f>
        <v>0.23073823371776783</v>
      </c>
      <c r="H3" s="1" t="s">
        <v>161</v>
      </c>
      <c r="I3" s="1">
        <v>8.6</v>
      </c>
    </row>
    <row r="4" spans="1:9" x14ac:dyDescent="0.15">
      <c r="A4" s="1">
        <v>2</v>
      </c>
      <c r="B4" s="1">
        <f>'[1]control_EziG1+2'!BO21</f>
        <v>3.0199947117927027E-3</v>
      </c>
      <c r="C4" s="1">
        <f>(B4/$B$2)*100</f>
        <v>56.680727316037093</v>
      </c>
      <c r="D4" s="1">
        <f>100-C4</f>
        <v>43.319272683962907</v>
      </c>
      <c r="E4" s="1">
        <f>D4/100</f>
        <v>0.43319272683962906</v>
      </c>
      <c r="H4" s="1" t="s">
        <v>160</v>
      </c>
      <c r="I4" s="1">
        <f>(I3/(1000/I2))*1000</f>
        <v>17.2</v>
      </c>
    </row>
    <row r="5" spans="1:9" x14ac:dyDescent="0.15">
      <c r="A5" s="1">
        <v>3</v>
      </c>
      <c r="B5" s="1">
        <f>[1]EziG3!$BS$21</f>
        <v>4.5370333157059763E-3</v>
      </c>
      <c r="C5" s="1">
        <f>(B5/$B$2)*100</f>
        <v>85.153244536197107</v>
      </c>
      <c r="D5" s="1">
        <f>100-C5</f>
        <v>14.846755463802893</v>
      </c>
      <c r="E5" s="1">
        <f>D5/100</f>
        <v>0.14846755463802894</v>
      </c>
      <c r="H5" s="1" t="s">
        <v>159</v>
      </c>
      <c r="I5" s="1">
        <f>I4/10</f>
        <v>1.72</v>
      </c>
    </row>
    <row r="9" spans="1:9" x14ac:dyDescent="0.15">
      <c r="B9" s="27" t="s">
        <v>158</v>
      </c>
      <c r="C9" s="1">
        <v>1</v>
      </c>
      <c r="D9" s="1">
        <f>$I$5*E3</f>
        <v>0.39686976199456064</v>
      </c>
      <c r="E9" s="1">
        <f>(D9/20)*1000</f>
        <v>19.843488099728031</v>
      </c>
    </row>
    <row r="10" spans="1:9" x14ac:dyDescent="0.15">
      <c r="B10" s="27"/>
      <c r="C10" s="1">
        <v>2</v>
      </c>
      <c r="D10" s="1">
        <f>$I$5*E4</f>
        <v>0.74509149016416198</v>
      </c>
      <c r="E10" s="1">
        <f>(D10/10)*1000</f>
        <v>74.509149016416202</v>
      </c>
    </row>
    <row r="11" spans="1:9" x14ac:dyDescent="0.15">
      <c r="B11" s="27"/>
      <c r="C11" s="1">
        <v>3</v>
      </c>
      <c r="D11" s="1">
        <f>$I$5*E5</f>
        <v>0.25536419397740978</v>
      </c>
      <c r="E11" s="1">
        <f>(D11/10)*1000</f>
        <v>25.536419397740978</v>
      </c>
    </row>
  </sheetData>
  <mergeCells count="1">
    <mergeCell ref="B9:B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unimmobilized</vt:lpstr>
      <vt:lpstr>EpoxyButyl_Polystyrene</vt:lpstr>
      <vt:lpstr>Octadecyl_Epoxy</vt:lpstr>
      <vt:lpstr>DVB_Amino</vt:lpstr>
      <vt:lpstr>LacZ_binding_eff</vt:lpstr>
      <vt:lpstr>LacZ_EziG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2020-09-03T12:49:36Z</dcterms:created>
  <dcterms:modified xsi:type="dcterms:W3CDTF">2023-08-07T09:14:03Z</dcterms:modified>
</cp:coreProperties>
</file>