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2/"/>
    </mc:Choice>
  </mc:AlternateContent>
  <xr:revisionPtr revIDLastSave="0" documentId="13_ncr:1_{BF43C6D8-BF7C-D340-8813-2CA89E72B911}" xr6:coauthVersionLast="47" xr6:coauthVersionMax="47" xr10:uidLastSave="{00000000-0000-0000-0000-000000000000}"/>
  <bookViews>
    <workbookView xWindow="12120" yWindow="10780" windowWidth="25600" windowHeight="14580" firstSheet="4" activeTab="9" xr2:uid="{00000000-000D-0000-FFFF-FFFF00000000}"/>
  </bookViews>
  <sheets>
    <sheet name="HRP_immo_untreated" sheetId="3" r:id="rId1"/>
    <sheet name="HRP_immo_P2100R1" sheetId="4" r:id="rId2"/>
    <sheet name="HRP_immo_P2100R2" sheetId="5" r:id="rId3"/>
    <sheet name="HRP_immo_P2100R3" sheetId="6" r:id="rId4"/>
    <sheet name="HRP_immo_P3600R1" sheetId="7" r:id="rId5"/>
    <sheet name="HRP_immo_P3600R2" sheetId="8" r:id="rId6"/>
    <sheet name="HRP_immo_P3600R3" sheetId="9" r:id="rId7"/>
    <sheet name="HRP_free" sheetId="11" r:id="rId8"/>
    <sheet name="HRP_stability" sheetId="12" r:id="rId9"/>
    <sheet name="HRP_70%" sheetId="13" r:id="rId10"/>
  </sheets>
  <externalReferences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3" l="1"/>
  <c r="B5" i="13"/>
  <c r="B2" i="13"/>
  <c r="D2" i="13"/>
  <c r="B3" i="13"/>
  <c r="A5" i="13"/>
  <c r="D5" i="13"/>
  <c r="E4" i="13" s="1"/>
  <c r="A6" i="13"/>
  <c r="D15" i="12"/>
  <c r="D14" i="12"/>
  <c r="D13" i="12"/>
  <c r="D12" i="12"/>
  <c r="D11" i="12"/>
  <c r="D10" i="12"/>
  <c r="Q30" i="11"/>
  <c r="T30" i="11"/>
  <c r="W30" i="11"/>
  <c r="Z30" i="11"/>
  <c r="Q29" i="11"/>
  <c r="T29" i="11"/>
  <c r="W29" i="11"/>
  <c r="Z29" i="11"/>
  <c r="N30" i="11"/>
  <c r="N29" i="11"/>
  <c r="K30" i="11"/>
  <c r="K29" i="11"/>
  <c r="H30" i="11"/>
  <c r="H29" i="11"/>
  <c r="J34" i="11"/>
  <c r="I34" i="11"/>
  <c r="H34" i="11"/>
  <c r="G34" i="11"/>
  <c r="C13" i="12" s="1"/>
  <c r="F34" i="11"/>
  <c r="C12" i="12" s="1"/>
  <c r="E34" i="11"/>
  <c r="C11" i="12" s="1"/>
  <c r="D34" i="11"/>
  <c r="C10" i="12" s="1"/>
  <c r="B34" i="11"/>
  <c r="C9" i="12" s="1"/>
  <c r="J33" i="11"/>
  <c r="I33" i="11"/>
  <c r="H33" i="11"/>
  <c r="G33" i="11"/>
  <c r="F33" i="11"/>
  <c r="E33" i="11"/>
  <c r="D33" i="11"/>
  <c r="B33" i="11"/>
  <c r="C14" i="12"/>
  <c r="C15" i="12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I28" i="11"/>
  <c r="J28" i="11"/>
  <c r="H28" i="11"/>
  <c r="B25" i="11"/>
  <c r="C6" i="12"/>
  <c r="D6" i="12"/>
  <c r="D5" i="12"/>
  <c r="C5" i="12"/>
  <c r="K7" i="12"/>
  <c r="K4" i="12"/>
  <c r="J7" i="12"/>
  <c r="J4" i="12"/>
  <c r="I3" i="12"/>
  <c r="I4" i="12"/>
  <c r="I5" i="12"/>
  <c r="I6" i="12"/>
  <c r="I7" i="12"/>
  <c r="I8" i="12"/>
  <c r="I2" i="12"/>
  <c r="H8" i="12"/>
  <c r="H7" i="12"/>
  <c r="H6" i="12"/>
  <c r="H5" i="12"/>
  <c r="H4" i="12"/>
  <c r="H3" i="12"/>
  <c r="H2" i="12"/>
  <c r="D4" i="12"/>
  <c r="C4" i="12"/>
  <c r="A3" i="11" l="1"/>
  <c r="A4" i="11"/>
  <c r="A5" i="11" s="1"/>
  <c r="Q25" i="11" l="1"/>
  <c r="Y25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K25" i="11"/>
  <c r="C25" i="11"/>
  <c r="U25" i="11" l="1"/>
  <c r="Z25" i="11"/>
  <c r="X25" i="11"/>
  <c r="O25" i="11"/>
  <c r="T25" i="11"/>
  <c r="R25" i="11"/>
  <c r="P25" i="11"/>
  <c r="L25" i="11"/>
  <c r="M25" i="11"/>
  <c r="J25" i="11"/>
  <c r="H25" i="11"/>
  <c r="V25" i="11"/>
  <c r="I25" i="11"/>
  <c r="W25" i="11"/>
  <c r="AB25" i="11"/>
  <c r="D25" i="11"/>
  <c r="S25" i="11"/>
  <c r="N25" i="11"/>
  <c r="B26" i="11" l="1"/>
  <c r="B27" i="11"/>
  <c r="K27" i="11"/>
  <c r="W26" i="11"/>
  <c r="W27" i="11"/>
  <c r="K26" i="11"/>
  <c r="T26" i="11"/>
  <c r="T27" i="11"/>
  <c r="H27" i="11"/>
  <c r="H26" i="11"/>
  <c r="Q27" i="11"/>
  <c r="N27" i="11"/>
  <c r="N26" i="11"/>
  <c r="Z26" i="11"/>
  <c r="Z27" i="11"/>
  <c r="Q26" i="11"/>
  <c r="Q3" i="9" l="1"/>
  <c r="R3" i="9"/>
  <c r="S3" i="9"/>
  <c r="Q4" i="9"/>
  <c r="R4" i="9"/>
  <c r="S4" i="9"/>
  <c r="Q5" i="9"/>
  <c r="Q10" i="9" s="1"/>
  <c r="R5" i="9"/>
  <c r="S5" i="9"/>
  <c r="Q6" i="9"/>
  <c r="R6" i="9"/>
  <c r="S6" i="9"/>
  <c r="Q7" i="9"/>
  <c r="R7" i="9"/>
  <c r="S7" i="9"/>
  <c r="Q8" i="9"/>
  <c r="R8" i="9"/>
  <c r="S8" i="9"/>
  <c r="Q11" i="9" l="1"/>
  <c r="Q12" i="9"/>
  <c r="Q3" i="8"/>
  <c r="R3" i="8"/>
  <c r="S3" i="8"/>
  <c r="Q4" i="8"/>
  <c r="R4" i="8"/>
  <c r="S4" i="8"/>
  <c r="Q5" i="8"/>
  <c r="R5" i="8"/>
  <c r="S5" i="8"/>
  <c r="Q6" i="8"/>
  <c r="R6" i="8"/>
  <c r="S6" i="8"/>
  <c r="Q7" i="8"/>
  <c r="R7" i="8"/>
  <c r="S7" i="8"/>
  <c r="Q8" i="8"/>
  <c r="R8" i="8"/>
  <c r="S8" i="8"/>
  <c r="S10" i="8" l="1"/>
  <c r="R10" i="8"/>
  <c r="Q10" i="8"/>
  <c r="Q12" i="8" s="1"/>
  <c r="Q3" i="7"/>
  <c r="R3" i="7"/>
  <c r="S3" i="7"/>
  <c r="Q4" i="7"/>
  <c r="R4" i="7"/>
  <c r="S4" i="7"/>
  <c r="Q5" i="7"/>
  <c r="R5" i="7"/>
  <c r="S5" i="7"/>
  <c r="Q6" i="7"/>
  <c r="R6" i="7"/>
  <c r="S6" i="7"/>
  <c r="Q7" i="7"/>
  <c r="R7" i="7"/>
  <c r="S7" i="7"/>
  <c r="Q8" i="7"/>
  <c r="R8" i="7"/>
  <c r="S8" i="7"/>
  <c r="Q11" i="8" l="1"/>
  <c r="S10" i="7"/>
  <c r="R10" i="7"/>
  <c r="Q10" i="7"/>
  <c r="Q12" i="7" s="1"/>
  <c r="Q3" i="6"/>
  <c r="Q10" i="6" s="1"/>
  <c r="R3" i="6"/>
  <c r="S3" i="6"/>
  <c r="Q4" i="6"/>
  <c r="R4" i="6"/>
  <c r="S4" i="6"/>
  <c r="Q5" i="6"/>
  <c r="R5" i="6"/>
  <c r="S5" i="6"/>
  <c r="Q6" i="6"/>
  <c r="R6" i="6"/>
  <c r="S6" i="6"/>
  <c r="Q7" i="6"/>
  <c r="R7" i="6"/>
  <c r="S7" i="6"/>
  <c r="Q8" i="6"/>
  <c r="R8" i="6"/>
  <c r="S8" i="6"/>
  <c r="Q11" i="7" l="1"/>
  <c r="R10" i="6"/>
  <c r="S10" i="6"/>
  <c r="Q12" i="6" s="1"/>
  <c r="Q11" i="6"/>
  <c r="Q3" i="5"/>
  <c r="R3" i="5"/>
  <c r="R10" i="5" s="1"/>
  <c r="S3" i="5"/>
  <c r="Q4" i="5"/>
  <c r="R4" i="5"/>
  <c r="S4" i="5"/>
  <c r="Q5" i="5"/>
  <c r="R5" i="5"/>
  <c r="S5" i="5"/>
  <c r="Q6" i="5"/>
  <c r="R6" i="5"/>
  <c r="S6" i="5"/>
  <c r="Q7" i="5"/>
  <c r="R7" i="5"/>
  <c r="S7" i="5"/>
  <c r="Q8" i="5"/>
  <c r="R8" i="5"/>
  <c r="S8" i="5"/>
  <c r="S10" i="5" l="1"/>
  <c r="Q10" i="5"/>
  <c r="Q11" i="5" s="1"/>
  <c r="Q3" i="4"/>
  <c r="R3" i="4"/>
  <c r="S3" i="4"/>
  <c r="Q4" i="4"/>
  <c r="R4" i="4"/>
  <c r="S4" i="4"/>
  <c r="Q5" i="4"/>
  <c r="R5" i="4"/>
  <c r="S5" i="4"/>
  <c r="Q6" i="4"/>
  <c r="R6" i="4"/>
  <c r="S6" i="4"/>
  <c r="Q7" i="4"/>
  <c r="R7" i="4"/>
  <c r="S7" i="4"/>
  <c r="Q8" i="4"/>
  <c r="R8" i="4"/>
  <c r="S8" i="4"/>
  <c r="Q12" i="5" l="1"/>
  <c r="R10" i="4"/>
  <c r="S10" i="4"/>
  <c r="Q10" i="4"/>
  <c r="Q11" i="4" s="1"/>
  <c r="R8" i="3"/>
  <c r="Q8" i="3"/>
  <c r="Q12" i="4" l="1"/>
  <c r="R5" i="3"/>
  <c r="S5" i="3"/>
  <c r="R6" i="3"/>
  <c r="S6" i="3"/>
  <c r="R7" i="3"/>
  <c r="S7" i="3"/>
  <c r="Q7" i="3"/>
  <c r="Q6" i="3"/>
  <c r="Q5" i="3"/>
  <c r="R4" i="3"/>
  <c r="S4" i="3"/>
  <c r="Q4" i="3"/>
  <c r="S3" i="3"/>
  <c r="R3" i="3"/>
  <c r="Q3" i="3"/>
  <c r="R10" i="3" l="1"/>
  <c r="S10" i="3"/>
  <c r="Q10" i="3"/>
  <c r="Q12" i="3" l="1"/>
  <c r="Q11" i="3"/>
</calcChain>
</file>

<file path=xl/sharedStrings.xml><?xml version="1.0" encoding="utf-8"?>
<sst xmlns="http://schemas.openxmlformats.org/spreadsheetml/2006/main" count="254" uniqueCount="119">
  <si>
    <t>G</t>
  </si>
  <si>
    <t>H</t>
  </si>
  <si>
    <t>R1</t>
  </si>
  <si>
    <t>R2</t>
  </si>
  <si>
    <t>R3</t>
  </si>
  <si>
    <t>time [s]</t>
  </si>
  <si>
    <t>StabW</t>
  </si>
  <si>
    <t>raw activity</t>
  </si>
  <si>
    <t>Average activity</t>
  </si>
  <si>
    <t>OVRFLW</t>
  </si>
  <si>
    <t>Mean slope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</si>
  <si>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</si>
  <si>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</si>
  <si>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</si>
  <si>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</si>
  <si>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</si>
  <si>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</si>
  <si>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</si>
  <si>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</si>
  <si>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</si>
  <si>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</si>
  <si>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</si>
  <si>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</si>
  <si>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</si>
  <si>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</si>
  <si>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</si>
  <si>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</si>
  <si>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</si>
  <si>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</si>
  <si>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</si>
  <si>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</si>
  <si>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</si>
  <si>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E12</t>
  </si>
  <si>
    <t>E11</t>
  </si>
  <si>
    <t>E10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</si>
  <si>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</si>
  <si>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</si>
  <si>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</si>
  <si>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</si>
  <si>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</si>
  <si>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</si>
  <si>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</si>
  <si>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</si>
  <si>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</si>
  <si>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</si>
  <si>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</si>
  <si>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</si>
  <si>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</si>
  <si>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</si>
  <si>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</si>
  <si>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</si>
  <si>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</si>
  <si>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</si>
  <si>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</si>
  <si>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</si>
  <si>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</si>
  <si>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</si>
  <si>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</si>
  <si>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</si>
  <si>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</si>
  <si>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</si>
  <si>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</si>
  <si>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</si>
  <si>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</si>
  <si>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</si>
  <si>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</si>
  <si>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</si>
  <si>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</si>
  <si>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B12</t>
  </si>
  <si>
    <t>B11</t>
  </si>
  <si>
    <t>B10</t>
  </si>
  <si>
    <t>B9</t>
  </si>
  <si>
    <t>B8</t>
  </si>
  <si>
    <t>B7</t>
  </si>
  <si>
    <t>A9</t>
  </si>
  <si>
    <t>A8</t>
  </si>
  <si>
    <t>A7</t>
  </si>
  <si>
    <t>A6</t>
  </si>
  <si>
    <t>A5</t>
  </si>
  <si>
    <t>A4</t>
  </si>
  <si>
    <t>A2</t>
  </si>
  <si>
    <t>A3</t>
  </si>
  <si>
    <t>A1</t>
  </si>
  <si>
    <t>Kinetic read</t>
  </si>
  <si>
    <t>600 3</t>
  </si>
  <si>
    <t>600 2</t>
  </si>
  <si>
    <t>600 1</t>
  </si>
  <si>
    <t>300 3</t>
  </si>
  <si>
    <t>300 2</t>
  </si>
  <si>
    <t>300 1</t>
  </si>
  <si>
    <t>180 3</t>
  </si>
  <si>
    <t>180 2</t>
  </si>
  <si>
    <t>180 1</t>
  </si>
  <si>
    <t>120 3</t>
  </si>
  <si>
    <t>120 2</t>
  </si>
  <si>
    <t>120 1</t>
  </si>
  <si>
    <t>90 3</t>
  </si>
  <si>
    <t>90 2</t>
  </si>
  <si>
    <t>90 1</t>
  </si>
  <si>
    <t>60 3</t>
  </si>
  <si>
    <t>60 2</t>
  </si>
  <si>
    <t>60 1</t>
  </si>
  <si>
    <t>30 3</t>
  </si>
  <si>
    <t>30 2</t>
  </si>
  <si>
    <t>30 1</t>
  </si>
  <si>
    <t>0.3</t>
  </si>
  <si>
    <t>0.2</t>
  </si>
  <si>
    <t>0.1</t>
  </si>
  <si>
    <t>untreated</t>
  </si>
  <si>
    <t>immobilized</t>
  </si>
  <si>
    <t>treatment time [s]</t>
  </si>
  <si>
    <t>Residual activity [%]</t>
  </si>
  <si>
    <t>STABWN</t>
  </si>
  <si>
    <t>mean</t>
  </si>
  <si>
    <t>stabwn</t>
  </si>
  <si>
    <t>free</t>
  </si>
  <si>
    <t>residual activity [%]</t>
  </si>
  <si>
    <t>Protection factor</t>
  </si>
  <si>
    <t>HRP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</si>
</sst>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/>
    <xf numFmtId="0" fontId="5" fillId="3" borderId="2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0" fontId="0" fillId="0" borderId="0" xfId="0" applyNumberFormat="1"/>
    <xf numFmtId="16" fontId="0" fillId="0" borderId="0" xfId="0" applyNumberFormat="1"/>
    <xf numFmtId="0" fontId="0" fillId="0" borderId="6" xfId="0" applyBorder="1" applyAlignment="1">
      <alignment horizontal="center"/>
    </xf>
    <xf numFmtId="0" fontId="1" fillId="0" borderId="0" xfId="2"/>
    <xf numFmtId="0" fontId="7" fillId="0" borderId="0" xfId="2" applyFont="1" applyAlignment="1">
      <alignment horizontal="center"/>
    </xf>
    <xf numFmtId="0" fontId="7" fillId="0" borderId="0" xfId="2" applyFont="1"/>
    <xf numFmtId="0" fontId="0" fillId="0" borderId="0" xfId="0" applyAlignment="1">
      <alignment horizontal="center" vertical="center"/>
    </xf>
    <xf numFmtId="0" fontId="0" fillId="0" borderId="0" xfId="0" applyNumberFormat="1"/>
    <xf numFmtId="9" fontId="1" fillId="0" borderId="0" xfId="2" applyNumberFormat="1"/>
  </cellXfs>
  <cellStyles count="3">
    <cellStyle name="Standard" xfId="0" builtinId="0"/>
    <cellStyle name="Standard 2" xfId="1" xr:uid="{B33AC543-21E6-3C4C-8211-980E8205EAB6}"/>
    <cellStyle name="Standard 3" xfId="2" xr:uid="{384B3D01-87EC-F04D-8CB7-75565F5FD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HRP_immo_untreated!$Q$2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HRP_immo_untreated!$P$3:$P$8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HRP_immo_untreated!$Q$3:$Q$8</c:f>
              <c:numCache>
                <c:formatCode>General</c:formatCode>
                <c:ptCount val="6"/>
                <c:pt idx="0">
                  <c:v>0.19800000000000001</c:v>
                </c:pt>
                <c:pt idx="1">
                  <c:v>0.63800000000000001</c:v>
                </c:pt>
                <c:pt idx="2">
                  <c:v>1.038</c:v>
                </c:pt>
                <c:pt idx="3">
                  <c:v>1.429</c:v>
                </c:pt>
                <c:pt idx="4">
                  <c:v>1.8580000000000001</c:v>
                </c:pt>
                <c:pt idx="5">
                  <c:v>2.3490000000000002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AD-4CFD-8127-49FB0A916624}"/>
            </c:ext>
          </c:extLst>
        </c:ser>
        <c:ser>
          <c:idx val="1"/>
          <c:order val="1"/>
          <c:tx>
            <c:strRef>
              <c:f>HRP_immo_untreated!$R$2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HRP_immo_untreated!$P$3:$P$8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HRP_immo_untreated!$R$3:$R$8</c:f>
              <c:numCache>
                <c:formatCode>General</c:formatCode>
                <c:ptCount val="6"/>
                <c:pt idx="0">
                  <c:v>0.22700000000000001</c:v>
                </c:pt>
                <c:pt idx="1">
                  <c:v>0.61299999999999999</c:v>
                </c:pt>
                <c:pt idx="2">
                  <c:v>0.92</c:v>
                </c:pt>
                <c:pt idx="3">
                  <c:v>1.208</c:v>
                </c:pt>
                <c:pt idx="4">
                  <c:v>1.4970000000000001</c:v>
                </c:pt>
                <c:pt idx="5">
                  <c:v>1.843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7-402C-AABF-E19F839600DF}"/>
            </c:ext>
          </c:extLst>
        </c:ser>
        <c:ser>
          <c:idx val="2"/>
          <c:order val="2"/>
          <c:tx>
            <c:strRef>
              <c:f>HRP_immo_untreated!$S$2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HRP_immo_untreated!$P$3:$P$8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HRP_immo_untreated!$S$3:$S$8</c:f>
              <c:numCache>
                <c:formatCode>General</c:formatCode>
                <c:ptCount val="6"/>
                <c:pt idx="0">
                  <c:v>0.22800000000000001</c:v>
                </c:pt>
                <c:pt idx="1">
                  <c:v>1.165</c:v>
                </c:pt>
                <c:pt idx="2">
                  <c:v>2.0499999999999998</c:v>
                </c:pt>
                <c:pt idx="3">
                  <c:v>2.8849999999999998</c:v>
                </c:pt>
                <c:pt idx="4">
                  <c:v>3.601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67-402C-AABF-E19F8396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A405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7482939632545978E-2"/>
                  <c:y val="5.03069407990667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'HRP_70%'!$A$2:$A$3</c:f>
              <c:numCache>
                <c:formatCode>General</c:formatCode>
                <c:ptCount val="2"/>
                <c:pt idx="0">
                  <c:v>900</c:v>
                </c:pt>
                <c:pt idx="1">
                  <c:v>2100</c:v>
                </c:pt>
              </c:numCache>
            </c:numRef>
          </c:xVal>
          <c:yVal>
            <c:numRef>
              <c:f>'HRP_70%'!$B$2:$B$3</c:f>
              <c:numCache>
                <c:formatCode>General</c:formatCode>
                <c:ptCount val="2"/>
                <c:pt idx="0">
                  <c:v>88.333386381479841</c:v>
                </c:pt>
                <c:pt idx="1">
                  <c:v>55.655733270822445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D5-5C40-9CE5-54FF3B4D0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428304"/>
        <c:axId val="983872224"/>
      </c:scatterChart>
      <c:valAx>
        <c:axId val="97042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3872224"/>
        <c:crosses val="autoZero"/>
        <c:crossBetween val="midCat"/>
      </c:valAx>
      <c:valAx>
        <c:axId val="9838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042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6482939632545E-2"/>
          <c:y val="5.0925925925925923E-2"/>
          <c:w val="0.86486351706036746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7482939632545978E-2"/>
                  <c:y val="5.03069407990667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'HRP_70%'!$A$5:$A$6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xVal>
          <c:yVal>
            <c:numRef>
              <c:f>'HRP_70%'!$B$5:$B$6</c:f>
              <c:numCache>
                <c:formatCode>General</c:formatCode>
                <c:ptCount val="2"/>
                <c:pt idx="0">
                  <c:v>88.783663805859732</c:v>
                </c:pt>
                <c:pt idx="1">
                  <c:v>67.179638946433869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C1-2841-B3F0-AA4118DA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428304"/>
        <c:axId val="983872224"/>
      </c:scatterChart>
      <c:valAx>
        <c:axId val="9704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3872224"/>
        <c:crosses val="autoZero"/>
        <c:crossBetween val="midCat"/>
      </c:valAx>
      <c:valAx>
        <c:axId val="9838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042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HRP_immo_P2100R1!$Q$2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HRP_immo_P2100R1!$P$3:$P$8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HRP_immo_P2100R1!$Q$3:$Q$8</c:f>
              <c:numCache>
                <c:formatCode>General</c:formatCode>
                <c:ptCount val="6"/>
                <c:pt idx="0">
                  <c:v>0.127</c:v>
                </c:pt>
                <c:pt idx="1">
                  <c:v>0.32300000000000001</c:v>
                </c:pt>
                <c:pt idx="2">
                  <c:v>0.53700000000000003</c:v>
                </c:pt>
                <c:pt idx="3">
                  <c:v>0.78</c:v>
                </c:pt>
                <c:pt idx="4">
                  <c:v>1.095</c:v>
                </c:pt>
                <c:pt idx="5">
                  <c:v>1.4359999999999999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6B-744B-9AB5-F1C480446715}"/>
            </c:ext>
          </c:extLst>
        </c:ser>
        <c:ser>
          <c:idx val="1"/>
          <c:order val="1"/>
          <c:tx>
            <c:strRef>
              <c:f>HRP_immo_P2100R1!$R$2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HRP_immo_P2100R1!$P$3:$P$8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HRP_immo_P2100R1!$R$3:$R$8</c:f>
              <c:numCache>
                <c:formatCode>General</c:formatCode>
                <c:ptCount val="6"/>
                <c:pt idx="0">
                  <c:v>0.124</c:v>
                </c:pt>
                <c:pt idx="1">
                  <c:v>0.27800000000000002</c:v>
                </c:pt>
                <c:pt idx="2">
                  <c:v>0.433</c:v>
                </c:pt>
                <c:pt idx="3">
                  <c:v>0.623</c:v>
                </c:pt>
                <c:pt idx="4">
                  <c:v>0.84399999999999997</c:v>
                </c:pt>
                <c:pt idx="5">
                  <c:v>1.1399999999999999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6B-744B-9AB5-F1C480446715}"/>
            </c:ext>
          </c:extLst>
        </c:ser>
        <c:ser>
          <c:idx val="2"/>
          <c:order val="2"/>
          <c:tx>
            <c:strRef>
              <c:f>HRP_immo_P2100R1!$S$2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HRP_immo_P2100R1!$P$3:$P$8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HRP_immo_P2100R1!$S$3:$S$8</c:f>
              <c:numCache>
                <c:formatCode>General</c:formatCode>
                <c:ptCount val="6"/>
                <c:pt idx="0">
                  <c:v>0.125</c:v>
                </c:pt>
                <c:pt idx="1">
                  <c:v>0.32700000000000001</c:v>
                </c:pt>
                <c:pt idx="2">
                  <c:v>0.55400000000000005</c:v>
                </c:pt>
                <c:pt idx="3">
                  <c:v>0.82599999999999996</c:v>
                </c:pt>
                <c:pt idx="4">
                  <c:v>1.177</c:v>
                </c:pt>
                <c:pt idx="5">
                  <c:v>1.546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6B-744B-9AB5-F1C480446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HRP_immo_P2100R1!$A$405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HRP_immo_P2100R2!$Q$2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HRP_immo_P2100R2!$P$3:$P$8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HRP_immo_P2100R2!$Q$3:$Q$8</c:f>
              <c:numCache>
                <c:formatCode>General</c:formatCode>
                <c:ptCount val="6"/>
                <c:pt idx="0">
                  <c:v>0.14399999999999999</c:v>
                </c:pt>
                <c:pt idx="1">
                  <c:v>0.31</c:v>
                </c:pt>
                <c:pt idx="2">
                  <c:v>0.46700000000000003</c:v>
                </c:pt>
                <c:pt idx="3">
                  <c:v>0.66600000000000004</c:v>
                </c:pt>
                <c:pt idx="4">
                  <c:v>0.88</c:v>
                </c:pt>
                <c:pt idx="5">
                  <c:v>1.119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53-C342-9A91-750849951B4D}"/>
            </c:ext>
          </c:extLst>
        </c:ser>
        <c:ser>
          <c:idx val="1"/>
          <c:order val="1"/>
          <c:tx>
            <c:strRef>
              <c:f>HRP_immo_P2100R2!$R$2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HRP_immo_P2100R2!$P$3:$P$8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HRP_immo_P2100R2!$R$3:$R$8</c:f>
              <c:numCache>
                <c:formatCode>General</c:formatCode>
                <c:ptCount val="6"/>
                <c:pt idx="0">
                  <c:v>0.154</c:v>
                </c:pt>
                <c:pt idx="1">
                  <c:v>0.46400000000000002</c:v>
                </c:pt>
                <c:pt idx="2">
                  <c:v>0.78</c:v>
                </c:pt>
                <c:pt idx="3">
                  <c:v>1.135</c:v>
                </c:pt>
                <c:pt idx="4">
                  <c:v>1.544</c:v>
                </c:pt>
                <c:pt idx="5">
                  <c:v>1.9970000000000001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53-C342-9A91-750849951B4D}"/>
            </c:ext>
          </c:extLst>
        </c:ser>
        <c:ser>
          <c:idx val="2"/>
          <c:order val="2"/>
          <c:tx>
            <c:strRef>
              <c:f>HRP_immo_P2100R2!$S$2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HRP_immo_P2100R2!$P$3:$P$8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HRP_immo_P2100R2!$S$3:$S$8</c:f>
              <c:numCache>
                <c:formatCode>General</c:formatCode>
                <c:ptCount val="6"/>
                <c:pt idx="0">
                  <c:v>0.14699999999999999</c:v>
                </c:pt>
                <c:pt idx="1">
                  <c:v>0.42899999999999999</c:v>
                </c:pt>
                <c:pt idx="2">
                  <c:v>0.73899999999999999</c:v>
                </c:pt>
                <c:pt idx="3">
                  <c:v>1.0529999999999999</c:v>
                </c:pt>
                <c:pt idx="4">
                  <c:v>1.4219999999999999</c:v>
                </c:pt>
                <c:pt idx="5">
                  <c:v>1.8440000000000001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53-C342-9A91-750849951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HRP_immo_P2100R2!$A$405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HRP_immo_P2100R3!$Q$2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HRP_immo_P2100R3!$P$3:$P$8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HRP_immo_P2100R3!$Q$3:$Q$8</c:f>
              <c:numCache>
                <c:formatCode>General</c:formatCode>
                <c:ptCount val="6"/>
                <c:pt idx="0">
                  <c:v>0.13</c:v>
                </c:pt>
                <c:pt idx="1">
                  <c:v>0.36499999999999999</c:v>
                </c:pt>
                <c:pt idx="2">
                  <c:v>0.67200000000000004</c:v>
                </c:pt>
                <c:pt idx="3">
                  <c:v>0.90700000000000003</c:v>
                </c:pt>
                <c:pt idx="4">
                  <c:v>1.327</c:v>
                </c:pt>
                <c:pt idx="5">
                  <c:v>1.772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1-044E-A141-2167A4148D36}"/>
            </c:ext>
          </c:extLst>
        </c:ser>
        <c:ser>
          <c:idx val="1"/>
          <c:order val="1"/>
          <c:tx>
            <c:strRef>
              <c:f>HRP_immo_P2100R3!$R$2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HRP_immo_P2100R3!$P$3:$P$8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HRP_immo_P2100R3!$R$3:$R$8</c:f>
              <c:numCache>
                <c:formatCode>General</c:formatCode>
                <c:ptCount val="6"/>
                <c:pt idx="0">
                  <c:v>0.125</c:v>
                </c:pt>
                <c:pt idx="1">
                  <c:v>0.38700000000000001</c:v>
                </c:pt>
                <c:pt idx="2">
                  <c:v>0.65700000000000003</c:v>
                </c:pt>
                <c:pt idx="3">
                  <c:v>1.0049999999999999</c:v>
                </c:pt>
                <c:pt idx="4">
                  <c:v>1.4350000000000001</c:v>
                </c:pt>
                <c:pt idx="5">
                  <c:v>1.923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51-044E-A141-2167A4148D36}"/>
            </c:ext>
          </c:extLst>
        </c:ser>
        <c:ser>
          <c:idx val="2"/>
          <c:order val="2"/>
          <c:tx>
            <c:strRef>
              <c:f>HRP_immo_P2100R3!$S$2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HRP_immo_P2100R3!$P$3:$P$8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HRP_immo_P2100R3!$S$3:$S$8</c:f>
              <c:numCache>
                <c:formatCode>General</c:formatCode>
                <c:ptCount val="6"/>
                <c:pt idx="0">
                  <c:v>0.14599999999999999</c:v>
                </c:pt>
                <c:pt idx="1">
                  <c:v>0.40699999999999997</c:v>
                </c:pt>
                <c:pt idx="2">
                  <c:v>0.66400000000000003</c:v>
                </c:pt>
                <c:pt idx="3">
                  <c:v>0.995</c:v>
                </c:pt>
                <c:pt idx="4">
                  <c:v>1.367</c:v>
                </c:pt>
                <c:pt idx="5">
                  <c:v>1.786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51-044E-A141-2167A4148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HRP_immo_P2100R3!$A$405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HRP_immo_P3600R1!$Q$2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HRP_immo_P3600R1!$P$3:$P$8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HRP_immo_P3600R1!$Q$3:$Q$8</c:f>
              <c:numCache>
                <c:formatCode>General</c:formatCode>
                <c:ptCount val="6"/>
                <c:pt idx="0">
                  <c:v>0.122</c:v>
                </c:pt>
                <c:pt idx="1">
                  <c:v>0.22800000000000001</c:v>
                </c:pt>
                <c:pt idx="2">
                  <c:v>0.35499999999999998</c:v>
                </c:pt>
                <c:pt idx="3">
                  <c:v>0.51500000000000001</c:v>
                </c:pt>
                <c:pt idx="4">
                  <c:v>0.70799999999999996</c:v>
                </c:pt>
                <c:pt idx="5">
                  <c:v>0.97399999999999998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3E-8140-A495-D6F56052D161}"/>
            </c:ext>
          </c:extLst>
        </c:ser>
        <c:ser>
          <c:idx val="1"/>
          <c:order val="1"/>
          <c:tx>
            <c:strRef>
              <c:f>HRP_immo_P3600R1!$R$2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HRP_immo_P3600R1!$P$3:$P$8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HRP_immo_P3600R1!$R$3:$R$8</c:f>
              <c:numCache>
                <c:formatCode>General</c:formatCode>
                <c:ptCount val="6"/>
                <c:pt idx="0">
                  <c:v>0.11899999999999999</c:v>
                </c:pt>
                <c:pt idx="1">
                  <c:v>0.24099999999999999</c:v>
                </c:pt>
                <c:pt idx="2">
                  <c:v>0.38600000000000001</c:v>
                </c:pt>
                <c:pt idx="3">
                  <c:v>0.57899999999999996</c:v>
                </c:pt>
                <c:pt idx="4">
                  <c:v>0.80300000000000005</c:v>
                </c:pt>
                <c:pt idx="5">
                  <c:v>1.0680000000000001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3E-8140-A495-D6F56052D161}"/>
            </c:ext>
          </c:extLst>
        </c:ser>
        <c:ser>
          <c:idx val="2"/>
          <c:order val="2"/>
          <c:tx>
            <c:strRef>
              <c:f>HRP_immo_P3600R1!$S$2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HRP_immo_P3600R1!$P$3:$P$8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HRP_immo_P3600R1!$S$3:$S$8</c:f>
              <c:numCache>
                <c:formatCode>General</c:formatCode>
                <c:ptCount val="6"/>
                <c:pt idx="0">
                  <c:v>0.11700000000000001</c:v>
                </c:pt>
                <c:pt idx="1">
                  <c:v>0.19</c:v>
                </c:pt>
                <c:pt idx="2">
                  <c:v>0.27800000000000002</c:v>
                </c:pt>
                <c:pt idx="3">
                  <c:v>0.39600000000000002</c:v>
                </c:pt>
                <c:pt idx="4">
                  <c:v>0.53500000000000003</c:v>
                </c:pt>
                <c:pt idx="5">
                  <c:v>0.71099999999999997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3E-8140-A495-D6F56052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HRP_immo_P3600R1!$A$405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HRP_immo_P3600R2!$Q$2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HRP_immo_P3600R2!$P$3:$P$8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HRP_immo_P3600R2!$Q$3:$Q$8</c:f>
              <c:numCache>
                <c:formatCode>General</c:formatCode>
                <c:ptCount val="6"/>
                <c:pt idx="0">
                  <c:v>0.123</c:v>
                </c:pt>
                <c:pt idx="1">
                  <c:v>0.159</c:v>
                </c:pt>
                <c:pt idx="2">
                  <c:v>0.215</c:v>
                </c:pt>
                <c:pt idx="3">
                  <c:v>0.27900000000000003</c:v>
                </c:pt>
                <c:pt idx="4">
                  <c:v>0.35699999999999998</c:v>
                </c:pt>
                <c:pt idx="5">
                  <c:v>0.45400000000000001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1F-794B-81E5-EBA02FCFF83C}"/>
            </c:ext>
          </c:extLst>
        </c:ser>
        <c:ser>
          <c:idx val="1"/>
          <c:order val="1"/>
          <c:tx>
            <c:strRef>
              <c:f>HRP_immo_P3600R2!$R$2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HRP_immo_P3600R2!$P$3:$P$8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HRP_immo_P3600R2!$R$3:$R$8</c:f>
              <c:numCache>
                <c:formatCode>General</c:formatCode>
                <c:ptCount val="6"/>
                <c:pt idx="0">
                  <c:v>0.12</c:v>
                </c:pt>
                <c:pt idx="1">
                  <c:v>0.20799999999999999</c:v>
                </c:pt>
                <c:pt idx="2">
                  <c:v>0.32</c:v>
                </c:pt>
                <c:pt idx="3">
                  <c:v>0.45300000000000001</c:v>
                </c:pt>
                <c:pt idx="4">
                  <c:v>0.61099999999999999</c:v>
                </c:pt>
                <c:pt idx="5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F-794B-81E5-EBA02FCFF83C}"/>
            </c:ext>
          </c:extLst>
        </c:ser>
        <c:ser>
          <c:idx val="2"/>
          <c:order val="2"/>
          <c:tx>
            <c:strRef>
              <c:f>HRP_immo_P3600R2!$S$2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HRP_immo_P3600R2!$P$3:$P$8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HRP_immo_P3600R2!$S$3:$S$8</c:f>
              <c:numCache>
                <c:formatCode>General</c:formatCode>
                <c:ptCount val="6"/>
                <c:pt idx="0">
                  <c:v>0.11799999999999999</c:v>
                </c:pt>
                <c:pt idx="1">
                  <c:v>0.216</c:v>
                </c:pt>
                <c:pt idx="2">
                  <c:v>0.33800000000000002</c:v>
                </c:pt>
                <c:pt idx="3">
                  <c:v>0.48</c:v>
                </c:pt>
                <c:pt idx="4">
                  <c:v>0.65</c:v>
                </c:pt>
                <c:pt idx="5">
                  <c:v>0.86699999999999999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F-794B-81E5-EBA02FCF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HRP_immo_P3600R2!$A$405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HRP_immo_P3600R3!$Q$2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HRP_immo_P3600R3!$P$3:$P$8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HRP_immo_P3600R3!$Q$3:$Q$8</c:f>
              <c:numCache>
                <c:formatCode>General</c:formatCode>
                <c:ptCount val="6"/>
                <c:pt idx="0">
                  <c:v>0.13600000000000001</c:v>
                </c:pt>
                <c:pt idx="1">
                  <c:v>0.254</c:v>
                </c:pt>
                <c:pt idx="2">
                  <c:v>0.40100000000000002</c:v>
                </c:pt>
                <c:pt idx="3">
                  <c:v>0.55900000000000005</c:v>
                </c:pt>
                <c:pt idx="4">
                  <c:v>0.78600000000000003</c:v>
                </c:pt>
                <c:pt idx="5">
                  <c:v>1.028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3A-BD4A-B05F-B832E3156334}"/>
            </c:ext>
          </c:extLst>
        </c:ser>
        <c:ser>
          <c:idx val="1"/>
          <c:order val="1"/>
          <c:tx>
            <c:strRef>
              <c:f>HRP_immo_P3600R3!$R$2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HRP_immo_P3600R3!$P$3:$P$8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HRP_immo_P3600R3!$R$3:$R$8</c:f>
              <c:numCache>
                <c:formatCode>General</c:formatCode>
                <c:ptCount val="6"/>
                <c:pt idx="0">
                  <c:v>0.129</c:v>
                </c:pt>
                <c:pt idx="1">
                  <c:v>0.34200000000000003</c:v>
                </c:pt>
                <c:pt idx="2">
                  <c:v>0.60499999999999998</c:v>
                </c:pt>
                <c:pt idx="3">
                  <c:v>0.9</c:v>
                </c:pt>
                <c:pt idx="4">
                  <c:v>1.2809999999999999</c:v>
                </c:pt>
                <c:pt idx="5">
                  <c:v>1.63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3A-BD4A-B05F-B832E3156334}"/>
            </c:ext>
          </c:extLst>
        </c:ser>
        <c:ser>
          <c:idx val="2"/>
          <c:order val="2"/>
          <c:tx>
            <c:strRef>
              <c:f>HRP_immo_P3600R3!$S$2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HRP_immo_P3600R3!$P$3:$P$8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HRP_immo_P3600R3!$S$3:$S$8</c:f>
              <c:numCache>
                <c:formatCode>General</c:formatCode>
                <c:ptCount val="6"/>
                <c:pt idx="0">
                  <c:v>0.13</c:v>
                </c:pt>
                <c:pt idx="1">
                  <c:v>0.35899999999999999</c:v>
                </c:pt>
                <c:pt idx="2">
                  <c:v>0.63100000000000001</c:v>
                </c:pt>
                <c:pt idx="3">
                  <c:v>0.93100000000000005</c:v>
                </c:pt>
                <c:pt idx="4">
                  <c:v>1.2490000000000001</c:v>
                </c:pt>
                <c:pt idx="5">
                  <c:v>1.6990000000000001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3A-BD4A-B05F-B832E315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HRP_immo_P3600R3!$A$405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HRP_free!$B$33:$J$33</c:f>
                <c:numCache>
                  <c:formatCode>General</c:formatCode>
                  <c:ptCount val="9"/>
                  <c:pt idx="0">
                    <c:v>8.6894879772049433E-2</c:v>
                  </c:pt>
                  <c:pt idx="2">
                    <c:v>1.9391350837350503E-2</c:v>
                  </c:pt>
                  <c:pt idx="3">
                    <c:v>1.9393707911076453E-2</c:v>
                  </c:pt>
                  <c:pt idx="4">
                    <c:v>2.1050601988958386E-2</c:v>
                  </c:pt>
                  <c:pt idx="5">
                    <c:v>1.684153139947802E-2</c:v>
                  </c:pt>
                  <c:pt idx="6">
                    <c:v>6.2268774400007793E-3</c:v>
                  </c:pt>
                  <c:pt idx="7">
                    <c:v>1.2205096943024832E-3</c:v>
                  </c:pt>
                  <c:pt idx="8">
                    <c:v>1.4845392380504128E-4</c:v>
                  </c:pt>
                </c:numCache>
              </c:numRef>
            </c:plus>
            <c:minus>
              <c:numRef>
                <c:f>HRP_free!$B$33:$J$33</c:f>
                <c:numCache>
                  <c:formatCode>General</c:formatCode>
                  <c:ptCount val="9"/>
                  <c:pt idx="0">
                    <c:v>8.6894879772049433E-2</c:v>
                  </c:pt>
                  <c:pt idx="2">
                    <c:v>1.9391350837350503E-2</c:v>
                  </c:pt>
                  <c:pt idx="3">
                    <c:v>1.9393707911076453E-2</c:v>
                  </c:pt>
                  <c:pt idx="4">
                    <c:v>2.1050601988958386E-2</c:v>
                  </c:pt>
                  <c:pt idx="5">
                    <c:v>1.684153139947802E-2</c:v>
                  </c:pt>
                  <c:pt idx="6">
                    <c:v>6.2268774400007793E-3</c:v>
                  </c:pt>
                  <c:pt idx="7">
                    <c:v>1.2205096943024832E-3</c:v>
                  </c:pt>
                  <c:pt idx="8">
                    <c:v>1.4845392380504128E-4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HRP_free!$B$31:$J$31</c:f>
              <c:numCache>
                <c:formatCode>General</c:formatCode>
                <c:ptCount val="9"/>
                <c:pt idx="0">
                  <c:v>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180</c:v>
                </c:pt>
                <c:pt idx="7">
                  <c:v>300</c:v>
                </c:pt>
                <c:pt idx="8">
                  <c:v>600</c:v>
                </c:pt>
              </c:numCache>
            </c:numRef>
          </c:xVal>
          <c:yVal>
            <c:numRef>
              <c:f>HRP_free!$B$32:$J$32</c:f>
              <c:numCache>
                <c:formatCode>General</c:formatCode>
                <c:ptCount val="9"/>
                <c:pt idx="0">
                  <c:v>0.27305050505050504</c:v>
                </c:pt>
                <c:pt idx="2">
                  <c:v>0.24242424242424243</c:v>
                </c:pt>
                <c:pt idx="3">
                  <c:v>0.18343434343434348</c:v>
                </c:pt>
                <c:pt idx="4">
                  <c:v>8.3898989898989904E-2</c:v>
                </c:pt>
                <c:pt idx="5">
                  <c:v>5.3797979797979796E-2</c:v>
                </c:pt>
                <c:pt idx="6">
                  <c:v>1.5838383838383832E-2</c:v>
                </c:pt>
                <c:pt idx="7">
                  <c:v>1.3737373737373749E-3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DD-4F47-8ADA-E9A238688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time</a:t>
                </a:r>
                <a:r>
                  <a:rPr lang="en-US" sz="1100">
                    <a:solidFill>
                      <a:sysClr val="windowText" lastClr="000000"/>
                    </a:solidFill>
                  </a:rPr>
                  <a:t>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ax val="0.35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activity</a:t>
                </a: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[</a:t>
                </a:r>
                <a:r>
                  <a:rPr lang="el-GR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Δ</a:t>
                </a:r>
                <a:r>
                  <a:rPr lang="de-DE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</a:t>
                </a:r>
                <a:r>
                  <a:rPr lang="de-DE" sz="1100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470</a:t>
                </a:r>
                <a:r>
                  <a:rPr lang="de-DE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min</a:t>
                </a:r>
                <a:r>
                  <a:rPr lang="de-DE" sz="11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DE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276930221546669E-3"/>
              <c:y val="0.25793656646474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HRP_stability!$B$1</c:f>
              <c:strCache>
                <c:ptCount val="1"/>
                <c:pt idx="0">
                  <c:v>immobilized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HRP_stability!$D$3:$D$6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7.088645878877883</c:v>
                  </c:pt>
                  <c:pt idx="2">
                    <c:v>6.8217094016188682</c:v>
                  </c:pt>
                  <c:pt idx="3">
                    <c:v>4.7723413712536731</c:v>
                  </c:pt>
                </c:numCache>
              </c:numRef>
            </c:plus>
            <c:minus>
              <c:numRef>
                <c:f>HRP_stability!$D$3:$D$6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7.088645878877883</c:v>
                  </c:pt>
                  <c:pt idx="2">
                    <c:v>6.8217094016188682</c:v>
                  </c:pt>
                  <c:pt idx="3">
                    <c:v>4.7723413712536731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HRP_stability!$B$3:$B$6</c:f>
              <c:numCache>
                <c:formatCode>General</c:formatCode>
                <c:ptCount val="4"/>
                <c:pt idx="0">
                  <c:v>0</c:v>
                </c:pt>
                <c:pt idx="1">
                  <c:v>900</c:v>
                </c:pt>
                <c:pt idx="2">
                  <c:v>2100</c:v>
                </c:pt>
                <c:pt idx="3">
                  <c:v>3600</c:v>
                </c:pt>
              </c:numCache>
            </c:numRef>
          </c:xVal>
          <c:yVal>
            <c:numRef>
              <c:f>HRP_stability!$C$3:$C$6</c:f>
              <c:numCache>
                <c:formatCode>General</c:formatCode>
                <c:ptCount val="4"/>
                <c:pt idx="0">
                  <c:v>100</c:v>
                </c:pt>
                <c:pt idx="1">
                  <c:v>88.333386381479841</c:v>
                </c:pt>
                <c:pt idx="2">
                  <c:v>55.655733270822445</c:v>
                </c:pt>
                <c:pt idx="3">
                  <c:v>28.576494701600637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5E-5D4E-8A50-38719CA7A656}"/>
            </c:ext>
          </c:extLst>
        </c:ser>
        <c:ser>
          <c:idx val="1"/>
          <c:order val="1"/>
          <c:tx>
            <c:strRef>
              <c:f>HRP_stability!$B$8</c:f>
              <c:strCache>
                <c:ptCount val="1"/>
                <c:pt idx="0">
                  <c:v>free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HRP_stability!$D$9:$D$15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7.1017450906248127</c:v>
                  </c:pt>
                  <c:pt idx="2">
                    <c:v>7.1026083278949406</c:v>
                  </c:pt>
                  <c:pt idx="3">
                    <c:v>7.70941697583193</c:v>
                  </c:pt>
                  <c:pt idx="4">
                    <c:v>6.1679180547067345</c:v>
                  </c:pt>
                  <c:pt idx="5">
                    <c:v>2.2804855969224507</c:v>
                  </c:pt>
                  <c:pt idx="6">
                    <c:v>0.44699045477932026</c:v>
                  </c:pt>
                </c:numCache>
              </c:numRef>
            </c:plus>
            <c:minus>
              <c:numRef>
                <c:f>HRP_stability!$D$9:$D$15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7.1017450906248127</c:v>
                  </c:pt>
                  <c:pt idx="2">
                    <c:v>7.1026083278949406</c:v>
                  </c:pt>
                  <c:pt idx="3">
                    <c:v>7.70941697583193</c:v>
                  </c:pt>
                  <c:pt idx="4">
                    <c:v>6.1679180547067345</c:v>
                  </c:pt>
                  <c:pt idx="5">
                    <c:v>2.2804855969224507</c:v>
                  </c:pt>
                  <c:pt idx="6">
                    <c:v>0.44699045477932026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HRP_stability!$B$9:$B$15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300</c:v>
                </c:pt>
              </c:numCache>
            </c:numRef>
          </c:xVal>
          <c:yVal>
            <c:numRef>
              <c:f>HRP_stability!$C$9:$C$15</c:f>
              <c:numCache>
                <c:formatCode>General</c:formatCode>
                <c:ptCount val="7"/>
                <c:pt idx="0">
                  <c:v>100</c:v>
                </c:pt>
                <c:pt idx="1">
                  <c:v>88.783663805859732</c:v>
                </c:pt>
                <c:pt idx="2">
                  <c:v>67.179638946433869</c:v>
                </c:pt>
                <c:pt idx="3">
                  <c:v>30.726546315477954</c:v>
                </c:pt>
                <c:pt idx="4">
                  <c:v>19.702574726250369</c:v>
                </c:pt>
                <c:pt idx="5">
                  <c:v>5.8005327019828332</c:v>
                </c:pt>
                <c:pt idx="6">
                  <c:v>0.50310742823320553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5E-5D4E-8A50-38719CA7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694304"/>
        <c:axId val="276626992"/>
      </c:scatterChart>
      <c:valAx>
        <c:axId val="276694304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treatment</a:t>
                </a:r>
                <a:r>
                  <a:rPr lang="de-DE" baseline="0"/>
                  <a:t> time [s]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6626992"/>
        <c:crosses val="autoZero"/>
        <c:crossBetween val="midCat"/>
      </c:valAx>
      <c:valAx>
        <c:axId val="276626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Residual activity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66943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0</xdr:row>
      <xdr:rowOff>101600</xdr:rowOff>
    </xdr:from>
    <xdr:to>
      <xdr:col>11</xdr:col>
      <xdr:colOff>742950</xdr:colOff>
      <xdr:row>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215C35-F2F4-3D4D-ABB6-A3A377CCC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11</xdr:col>
      <xdr:colOff>444500</xdr:colOff>
      <xdr:row>29</xdr:row>
      <xdr:rowOff>101600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C4FAD73-A643-BB4A-B5BF-BCDF2B5A2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6D975FD-0E1F-4A41-8465-DF6D37ECD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DC95243-E930-CC48-AFF0-42C64DC45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ED1F24-6CC0-344C-BFB5-1690367F5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2FB398-7CED-6E4D-92B4-B0BDE0ADF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665AC13-6154-9A40-A3D7-55EF01EFF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E18ADC3-BF9D-E54D-AB44-7E6C5878D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327591</xdr:colOff>
      <xdr:row>38</xdr:row>
      <xdr:rowOff>80055</xdr:rowOff>
    </xdr:from>
    <xdr:to>
      <xdr:col>9</xdr:col>
      <xdr:colOff>174512</xdr:colOff>
      <xdr:row>57</xdr:row>
      <xdr:rowOff>189592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094678F-C83D-7B42-8115-F093E5E8A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8</xdr:row>
      <xdr:rowOff>139700</xdr:rowOff>
    </xdr:from>
    <xdr:to>
      <xdr:col>12</xdr:col>
      <xdr:colOff>215900</xdr:colOff>
      <xdr:row>27</xdr:row>
      <xdr:rowOff>50800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0724E06-002D-A544-A228-6C34C656C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Figure%201/HRP/HRP_Residual_activ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pA_lo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Ergebnisse/Immobilisierung/Halbwertszeitassay/Auswertung%20Halbwertszeitass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all_beads"/>
    </sheetNames>
    <sheetDataSet>
      <sheetData sheetId="0">
        <row r="3">
          <cell r="M3">
            <v>88.333386381479841</v>
          </cell>
          <cell r="N3">
            <v>7.088645878877883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A_immo_untreated"/>
      <sheetName val="GapA_immo_Plasma900R1"/>
      <sheetName val="GapA_immo_Plasma900R2"/>
      <sheetName val="GapA_immo_Plasma900R3"/>
      <sheetName val="GapA_immo_Plasma2100R1"/>
      <sheetName val="GapA_immo_Plasma2100R2"/>
      <sheetName val="GapA_immo_Plasma2100R3"/>
      <sheetName val="GapA_free_untreated"/>
      <sheetName val="GapA_free_P30"/>
      <sheetName val="GapA_free_P60"/>
      <sheetName val="GapA_free_P90"/>
      <sheetName val="Plate 1 - P120"/>
      <sheetName val="GapA_free_P180"/>
      <sheetName val="GapA_free_P300"/>
      <sheetName val="GapA_free_stability"/>
      <sheetName val="GapA_stability"/>
      <sheetName val="GapA_70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immobilized</v>
          </cell>
        </row>
        <row r="3">
          <cell r="B3">
            <v>0</v>
          </cell>
          <cell r="C3">
            <v>100</v>
          </cell>
          <cell r="D3">
            <v>0</v>
          </cell>
        </row>
        <row r="4">
          <cell r="B4">
            <v>180</v>
          </cell>
          <cell r="C4">
            <v>97.170179547228727</v>
          </cell>
          <cell r="D4">
            <v>9.088382850280837</v>
          </cell>
        </row>
        <row r="5">
          <cell r="B5">
            <v>900</v>
          </cell>
          <cell r="C5">
            <v>78.473413379073762</v>
          </cell>
          <cell r="D5">
            <v>3.01353549527831</v>
          </cell>
        </row>
        <row r="6">
          <cell r="B6">
            <v>2100</v>
          </cell>
          <cell r="C6">
            <v>49.19954259576901</v>
          </cell>
          <cell r="D6">
            <v>3.7672990250641223</v>
          </cell>
        </row>
        <row r="7">
          <cell r="B7" t="str">
            <v>free</v>
          </cell>
        </row>
        <row r="8">
          <cell r="B8">
            <v>0</v>
          </cell>
          <cell r="C8">
            <v>100</v>
          </cell>
          <cell r="D8">
            <v>0</v>
          </cell>
        </row>
        <row r="9">
          <cell r="B9">
            <v>30</v>
          </cell>
          <cell r="C9">
            <v>80.857042500878151</v>
          </cell>
          <cell r="D9">
            <v>9.0631690272941405</v>
          </cell>
        </row>
        <row r="10">
          <cell r="B10">
            <v>60</v>
          </cell>
          <cell r="C10">
            <v>56.464894821059225</v>
          </cell>
          <cell r="D10">
            <v>5.6074915988101273</v>
          </cell>
        </row>
        <row r="11">
          <cell r="B11">
            <v>90</v>
          </cell>
          <cell r="C11">
            <v>10.339569447093917</v>
          </cell>
          <cell r="D11">
            <v>1.7750419330255076</v>
          </cell>
        </row>
        <row r="12">
          <cell r="B12">
            <v>120</v>
          </cell>
          <cell r="C12">
            <v>7.9495680492471337</v>
          </cell>
          <cell r="D12">
            <v>2.3065123557021456</v>
          </cell>
        </row>
        <row r="13">
          <cell r="B13">
            <v>180</v>
          </cell>
          <cell r="C13">
            <v>0.13447232357282138</v>
          </cell>
          <cell r="D13">
            <v>3.2949821472942342E-2</v>
          </cell>
        </row>
        <row r="14">
          <cell r="B14">
            <v>300</v>
          </cell>
          <cell r="C14">
            <v>0</v>
          </cell>
          <cell r="D14">
            <v>0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6"/>
      <sheetName val="Tabelle4"/>
      <sheetName val="Tabelle5"/>
    </sheetNames>
    <sheetDataSet>
      <sheetData sheetId="0"/>
      <sheetData sheetId="1">
        <row r="3">
          <cell r="C3">
            <v>88.333386381479841</v>
          </cell>
        </row>
        <row r="4">
          <cell r="C4">
            <v>55.655733270822445</v>
          </cell>
        </row>
        <row r="32">
          <cell r="B32">
            <v>30</v>
          </cell>
        </row>
        <row r="33">
          <cell r="B33">
            <v>60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opLeftCell="B1" workbookViewId="0">
      <selection activeCell="P13" sqref="P13:Q19"/>
    </sheetView>
  </sheetViews>
  <sheetFormatPr baseColWidth="10" defaultRowHeight="15" x14ac:dyDescent="0.2"/>
  <cols>
    <col min="15" max="15" width="11.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9">
        <v>0.19800000000000001</v>
      </c>
      <c r="C2" s="9">
        <v>0.22700000000000001</v>
      </c>
      <c r="D2" s="9">
        <v>0.22800000000000001</v>
      </c>
      <c r="E2" s="9">
        <v>5.0999999999999997E-2</v>
      </c>
      <c r="F2" s="9">
        <v>5.0999999999999997E-2</v>
      </c>
      <c r="G2" s="9">
        <v>5.1999999999999998E-2</v>
      </c>
      <c r="H2" s="9">
        <v>5.1999999999999998E-2</v>
      </c>
      <c r="I2" s="9">
        <v>5.1999999999999998E-2</v>
      </c>
      <c r="J2" s="9">
        <v>5.1999999999999998E-2</v>
      </c>
      <c r="K2" s="9">
        <v>5.0999999999999997E-2</v>
      </c>
      <c r="L2" s="9">
        <v>5.0999999999999997E-2</v>
      </c>
      <c r="M2" s="9">
        <v>5.0999999999999997E-2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9">
        <v>5.0999999999999997E-2</v>
      </c>
      <c r="C3" s="9">
        <v>5.0999999999999997E-2</v>
      </c>
      <c r="D3" s="9">
        <v>5.0999999999999997E-2</v>
      </c>
      <c r="E3" s="9">
        <v>5.0999999999999997E-2</v>
      </c>
      <c r="F3" s="9">
        <v>5.0999999999999997E-2</v>
      </c>
      <c r="G3" s="9">
        <v>5.0999999999999997E-2</v>
      </c>
      <c r="H3" s="9">
        <v>5.0999999999999997E-2</v>
      </c>
      <c r="I3" s="9">
        <v>5.1999999999999998E-2</v>
      </c>
      <c r="J3" s="9">
        <v>5.0999999999999997E-2</v>
      </c>
      <c r="K3" s="9">
        <v>5.0999999999999997E-2</v>
      </c>
      <c r="L3" s="9">
        <v>5.0999999999999997E-2</v>
      </c>
      <c r="M3" s="9">
        <v>5.0999999999999997E-2</v>
      </c>
      <c r="N3" s="3">
        <v>405</v>
      </c>
      <c r="P3" s="5">
        <v>0</v>
      </c>
      <c r="Q3" s="6">
        <f>B2</f>
        <v>0.19800000000000001</v>
      </c>
      <c r="R3" s="6">
        <f>C2</f>
        <v>0.22700000000000001</v>
      </c>
      <c r="S3" s="6">
        <f>D2</f>
        <v>0.22800000000000001</v>
      </c>
    </row>
    <row r="4" spans="1:19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P4" s="7">
        <v>120</v>
      </c>
      <c r="Q4" s="6">
        <f>E6</f>
        <v>0.63800000000000001</v>
      </c>
      <c r="R4" s="6">
        <f>F6</f>
        <v>0.61299999999999999</v>
      </c>
      <c r="S4" s="6">
        <f>G6</f>
        <v>1.165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1.038</v>
      </c>
      <c r="R5" s="6">
        <f>I10</f>
        <v>0.92</v>
      </c>
      <c r="S5" s="6">
        <f>J10</f>
        <v>2.0499999999999998</v>
      </c>
    </row>
    <row r="6" spans="1:19" x14ac:dyDescent="0.2">
      <c r="A6" s="2" t="s">
        <v>0</v>
      </c>
      <c r="B6" s="10">
        <v>0.36199999999999999</v>
      </c>
      <c r="C6" s="10">
        <v>0.49399999999999999</v>
      </c>
      <c r="D6" s="10">
        <v>0.47799999999999998</v>
      </c>
      <c r="E6" s="10">
        <v>0.63800000000000001</v>
      </c>
      <c r="F6" s="10">
        <v>0.61299999999999999</v>
      </c>
      <c r="G6" s="10">
        <v>1.165</v>
      </c>
      <c r="H6" s="10">
        <v>5.1999999999999998E-2</v>
      </c>
      <c r="I6" s="10">
        <v>5.1999999999999998E-2</v>
      </c>
      <c r="J6" s="10">
        <v>5.0999999999999997E-2</v>
      </c>
      <c r="K6" s="10">
        <v>5.0999999999999997E-2</v>
      </c>
      <c r="L6" s="10">
        <v>5.0999999999999997E-2</v>
      </c>
      <c r="M6" s="10">
        <v>5.0999999999999997E-2</v>
      </c>
      <c r="N6" s="8">
        <v>340</v>
      </c>
      <c r="P6" s="7">
        <v>360</v>
      </c>
      <c r="Q6" s="6">
        <f>K14</f>
        <v>1.429</v>
      </c>
      <c r="R6" s="6">
        <f>L14</f>
        <v>1.208</v>
      </c>
      <c r="S6" s="6">
        <f>M14</f>
        <v>2.8849999999999998</v>
      </c>
    </row>
    <row r="7" spans="1:19" x14ac:dyDescent="0.2">
      <c r="A7" s="2" t="s">
        <v>1</v>
      </c>
      <c r="B7" s="10">
        <v>5.0999999999999997E-2</v>
      </c>
      <c r="C7" s="10">
        <v>5.0999999999999997E-2</v>
      </c>
      <c r="D7" s="10">
        <v>5.0999999999999997E-2</v>
      </c>
      <c r="E7" s="10">
        <v>5.0999999999999997E-2</v>
      </c>
      <c r="F7" s="10">
        <v>5.0999999999999997E-2</v>
      </c>
      <c r="G7" s="10">
        <v>5.0999999999999997E-2</v>
      </c>
      <c r="H7" s="10">
        <v>5.0999999999999997E-2</v>
      </c>
      <c r="I7" s="10">
        <v>5.1999999999999998E-2</v>
      </c>
      <c r="J7" s="10">
        <v>5.0999999999999997E-2</v>
      </c>
      <c r="K7" s="10">
        <v>5.0999999999999997E-2</v>
      </c>
      <c r="L7" s="10">
        <v>5.0999999999999997E-2</v>
      </c>
      <c r="M7" s="10">
        <v>5.0999999999999997E-2</v>
      </c>
      <c r="N7" s="8">
        <v>340</v>
      </c>
      <c r="P7" s="5">
        <v>480</v>
      </c>
      <c r="Q7" s="6">
        <f>B19</f>
        <v>1.8580000000000001</v>
      </c>
      <c r="R7" s="6">
        <f>C19</f>
        <v>1.4970000000000001</v>
      </c>
      <c r="S7" s="6">
        <f>D19</f>
        <v>3.601</v>
      </c>
    </row>
    <row r="8" spans="1:19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P8" s="7">
        <v>600</v>
      </c>
      <c r="Q8" s="6">
        <f>E23</f>
        <v>2.3490000000000002</v>
      </c>
      <c r="R8" s="6">
        <f>F23</f>
        <v>1.843</v>
      </c>
      <c r="S8" s="6"/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0">
        <v>0.53200000000000003</v>
      </c>
      <c r="C10" s="10">
        <v>0.76800000000000002</v>
      </c>
      <c r="D10" s="10">
        <v>0.71599999999999997</v>
      </c>
      <c r="E10" s="10">
        <v>0.68400000000000005</v>
      </c>
      <c r="F10" s="10">
        <v>0.66800000000000004</v>
      </c>
      <c r="G10" s="10">
        <v>1.254</v>
      </c>
      <c r="H10" s="10">
        <v>1.038</v>
      </c>
      <c r="I10" s="10">
        <v>0.92</v>
      </c>
      <c r="J10" s="10">
        <v>2.0499999999999998</v>
      </c>
      <c r="K10" s="10">
        <v>5.0999999999999997E-2</v>
      </c>
      <c r="L10" s="10">
        <v>5.0999999999999997E-2</v>
      </c>
      <c r="M10" s="10">
        <v>5.0999999999999997E-2</v>
      </c>
      <c r="N10" s="3">
        <v>405</v>
      </c>
      <c r="P10" t="s">
        <v>7</v>
      </c>
      <c r="Q10">
        <f>SLOPE(Q3:Q8,$P$3:$P$8)</f>
        <v>3.5252380952380956E-3</v>
      </c>
      <c r="R10">
        <f t="shared" ref="R10:S10" si="0">SLOPE(R3:R8,$P$3:$P$8)</f>
        <v>2.6238095238095235E-3</v>
      </c>
      <c r="S10">
        <f t="shared" si="0"/>
        <v>7.0549999999999996E-3</v>
      </c>
    </row>
    <row r="11" spans="1:19" x14ac:dyDescent="0.2">
      <c r="A11" s="2" t="s">
        <v>1</v>
      </c>
      <c r="B11" s="10">
        <v>5.0999999999999997E-2</v>
      </c>
      <c r="C11" s="10">
        <v>5.0999999999999997E-2</v>
      </c>
      <c r="D11" s="10">
        <v>5.0999999999999997E-2</v>
      </c>
      <c r="E11" s="10">
        <v>5.0999999999999997E-2</v>
      </c>
      <c r="F11" s="10">
        <v>5.0999999999999997E-2</v>
      </c>
      <c r="G11" s="10">
        <v>5.0999999999999997E-2</v>
      </c>
      <c r="H11" s="10">
        <v>5.0999999999999997E-2</v>
      </c>
      <c r="I11" s="10">
        <v>5.1999999999999998E-2</v>
      </c>
      <c r="J11" s="10">
        <v>5.0999999999999997E-2</v>
      </c>
      <c r="K11" s="10">
        <v>5.0999999999999997E-2</v>
      </c>
      <c r="L11" s="10">
        <v>5.0999999999999997E-2</v>
      </c>
      <c r="M11" s="10">
        <v>5.0999999999999997E-2</v>
      </c>
      <c r="N11" s="3">
        <v>405</v>
      </c>
      <c r="P11" t="s">
        <v>6</v>
      </c>
      <c r="Q11">
        <f>_xlfn.STDEV.P(Q10:S10)</f>
        <v>1.9121611278567424E-3</v>
      </c>
    </row>
    <row r="12" spans="1:19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P12" t="s">
        <v>8</v>
      </c>
      <c r="Q12">
        <f>AVERAGE(Q10:S10)</f>
        <v>4.4013492063492065E-3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0">
        <v>0.66500000000000004</v>
      </c>
      <c r="C14" s="10">
        <v>0.98599999999999999</v>
      </c>
      <c r="D14" s="10">
        <v>0.89200000000000002</v>
      </c>
      <c r="E14" s="10">
        <v>0.72</v>
      </c>
      <c r="F14" s="10">
        <v>0.71099999999999997</v>
      </c>
      <c r="G14" s="10">
        <v>1.3240000000000001</v>
      </c>
      <c r="H14" s="10">
        <v>1.0569999999999999</v>
      </c>
      <c r="I14" s="10">
        <v>0.93500000000000005</v>
      </c>
      <c r="J14" s="10">
        <v>2.09</v>
      </c>
      <c r="K14" s="10">
        <v>1.429</v>
      </c>
      <c r="L14" s="10">
        <v>1.208</v>
      </c>
      <c r="M14" s="10">
        <v>2.8849999999999998</v>
      </c>
      <c r="N14" s="3">
        <v>405</v>
      </c>
    </row>
    <row r="15" spans="1:19" x14ac:dyDescent="0.2">
      <c r="A15" s="2" t="s">
        <v>1</v>
      </c>
      <c r="B15" s="10">
        <v>5.0999999999999997E-2</v>
      </c>
      <c r="C15" s="10">
        <v>5.0999999999999997E-2</v>
      </c>
      <c r="D15" s="10">
        <v>5.0999999999999997E-2</v>
      </c>
      <c r="E15" s="10">
        <v>5.0999999999999997E-2</v>
      </c>
      <c r="F15" s="10">
        <v>5.0999999999999997E-2</v>
      </c>
      <c r="G15" s="10">
        <v>5.0999999999999997E-2</v>
      </c>
      <c r="H15" s="10">
        <v>5.0999999999999997E-2</v>
      </c>
      <c r="I15" s="10">
        <v>5.1999999999999998E-2</v>
      </c>
      <c r="J15" s="10">
        <v>5.0999999999999997E-2</v>
      </c>
      <c r="K15" s="10">
        <v>5.0999999999999997E-2</v>
      </c>
      <c r="L15" s="10">
        <v>5.0999999999999997E-2</v>
      </c>
      <c r="M15" s="10">
        <v>5.0999999999999997E-2</v>
      </c>
      <c r="N15" s="3">
        <v>405</v>
      </c>
    </row>
    <row r="16" spans="1:19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0">
        <v>0.79900000000000004</v>
      </c>
      <c r="C18" s="10">
        <v>1.1990000000000001</v>
      </c>
      <c r="D18" s="10">
        <v>1.085</v>
      </c>
      <c r="E18" s="10">
        <v>0.75900000000000001</v>
      </c>
      <c r="F18" s="10">
        <v>0.76</v>
      </c>
      <c r="G18" s="10">
        <v>1.4</v>
      </c>
      <c r="H18" s="10">
        <v>1.079</v>
      </c>
      <c r="I18" s="10">
        <v>0.95099999999999996</v>
      </c>
      <c r="J18" s="10">
        <v>2.1379999999999999</v>
      </c>
      <c r="K18" s="10">
        <v>1.444</v>
      </c>
      <c r="L18" s="10">
        <v>1.2270000000000001</v>
      </c>
      <c r="M18" s="10">
        <v>2.9260000000000002</v>
      </c>
      <c r="N18" s="3">
        <v>405</v>
      </c>
    </row>
    <row r="19" spans="1:14" x14ac:dyDescent="0.2">
      <c r="A19" s="2" t="s">
        <v>1</v>
      </c>
      <c r="B19" s="10">
        <v>1.8580000000000001</v>
      </c>
      <c r="C19" s="10">
        <v>1.4970000000000001</v>
      </c>
      <c r="D19" s="10">
        <v>3.601</v>
      </c>
      <c r="E19" s="10">
        <v>5.0999999999999997E-2</v>
      </c>
      <c r="F19" s="10">
        <v>5.0999999999999997E-2</v>
      </c>
      <c r="G19" s="10">
        <v>5.0999999999999997E-2</v>
      </c>
      <c r="H19" s="10">
        <v>5.0999999999999997E-2</v>
      </c>
      <c r="I19" s="10">
        <v>5.1999999999999998E-2</v>
      </c>
      <c r="J19" s="10">
        <v>5.0999999999999997E-2</v>
      </c>
      <c r="K19" s="10">
        <v>5.0999999999999997E-2</v>
      </c>
      <c r="L19" s="10">
        <v>5.0999999999999997E-2</v>
      </c>
      <c r="M19" s="10">
        <v>5.0999999999999997E-2</v>
      </c>
      <c r="N19" s="3">
        <v>405</v>
      </c>
    </row>
    <row r="20" spans="1:14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0">
        <v>0.92600000000000005</v>
      </c>
      <c r="C22" s="10">
        <v>1.397</v>
      </c>
      <c r="D22" s="10">
        <v>1.2849999999999999</v>
      </c>
      <c r="E22" s="10">
        <v>0.79600000000000004</v>
      </c>
      <c r="F22" s="10">
        <v>0.80600000000000005</v>
      </c>
      <c r="G22" s="10">
        <v>1.4730000000000001</v>
      </c>
      <c r="H22" s="10">
        <v>1.099</v>
      </c>
      <c r="I22" s="10">
        <v>0.97099999999999997</v>
      </c>
      <c r="J22" s="10">
        <v>2.1880000000000002</v>
      </c>
      <c r="K22" s="10">
        <v>1.4590000000000001</v>
      </c>
      <c r="L22" s="10">
        <v>1.24</v>
      </c>
      <c r="M22" s="10">
        <v>2.9689999999999999</v>
      </c>
      <c r="N22" s="3">
        <v>405</v>
      </c>
    </row>
    <row r="23" spans="1:14" x14ac:dyDescent="0.2">
      <c r="A23" s="2" t="s">
        <v>1</v>
      </c>
      <c r="B23" s="10">
        <v>1.865</v>
      </c>
      <c r="C23" s="10">
        <v>1.502</v>
      </c>
      <c r="D23" s="10">
        <v>3.5990000000000002</v>
      </c>
      <c r="E23" s="10">
        <v>2.3490000000000002</v>
      </c>
      <c r="F23" s="10">
        <v>1.843</v>
      </c>
      <c r="G23" s="10" t="s">
        <v>9</v>
      </c>
      <c r="H23" s="10">
        <v>5.0999999999999997E-2</v>
      </c>
      <c r="I23" s="10">
        <v>5.1999999999999998E-2</v>
      </c>
      <c r="J23" s="10">
        <v>5.0999999999999997E-2</v>
      </c>
      <c r="K23" s="10">
        <v>5.0999999999999997E-2</v>
      </c>
      <c r="L23" s="10">
        <v>5.0999999999999997E-2</v>
      </c>
      <c r="M23" s="10">
        <v>5.0999999999999997E-2</v>
      </c>
      <c r="N23" s="3">
        <v>405</v>
      </c>
    </row>
    <row r="24" spans="1:14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E6F85-EB18-B546-9154-E06180ED0644}">
  <dimension ref="A1:E6"/>
  <sheetViews>
    <sheetView tabSelected="1" workbookViewId="0">
      <selection activeCell="D9" sqref="D9"/>
    </sheetView>
  </sheetViews>
  <sheetFormatPr baseColWidth="10" defaultRowHeight="16" x14ac:dyDescent="0.2"/>
  <cols>
    <col min="1" max="4" width="10.83203125" style="20"/>
    <col min="5" max="5" width="14.83203125" style="20" bestFit="1" customWidth="1"/>
    <col min="6" max="16384" width="10.83203125" style="20"/>
  </cols>
  <sheetData>
    <row r="1" spans="1:5" x14ac:dyDescent="0.2">
      <c r="A1" s="25" t="s">
        <v>118</v>
      </c>
      <c r="D1" s="25">
        <v>0.7</v>
      </c>
    </row>
    <row r="2" spans="1:5" x14ac:dyDescent="0.2">
      <c r="A2" s="20">
        <v>900</v>
      </c>
      <c r="B2" s="20">
        <f>[3]Tabelle2!$C$3</f>
        <v>88.333386381479841</v>
      </c>
      <c r="D2" s="20">
        <f>((70-112.84)/-0.0272)</f>
        <v>1575.0000000000002</v>
      </c>
    </row>
    <row r="3" spans="1:5" x14ac:dyDescent="0.2">
      <c r="A3" s="20">
        <v>2100</v>
      </c>
      <c r="B3" s="20">
        <f>[3]Tabelle2!$C$4</f>
        <v>55.655733270822445</v>
      </c>
      <c r="E3" s="20" t="s">
        <v>117</v>
      </c>
    </row>
    <row r="4" spans="1:5" x14ac:dyDescent="0.2">
      <c r="E4" s="20">
        <f>D2/D5</f>
        <v>28.080155979202775</v>
      </c>
    </row>
    <row r="5" spans="1:5" x14ac:dyDescent="0.2">
      <c r="A5" s="20">
        <f>[3]Tabelle2!B32</f>
        <v>30</v>
      </c>
      <c r="B5" s="20">
        <f>HRP_stability!$C$10</f>
        <v>88.783663805859732</v>
      </c>
      <c r="D5" s="20">
        <f>((70-110.39)/-0.7201)</f>
        <v>56.089432023330097</v>
      </c>
    </row>
    <row r="6" spans="1:5" x14ac:dyDescent="0.2">
      <c r="A6" s="20">
        <f>[3]Tabelle2!B33</f>
        <v>60</v>
      </c>
      <c r="B6" s="20">
        <f>HRP_stability!$C$11</f>
        <v>67.179638946433869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C2FF-77D5-C64F-BC23-1F043D6514E5}">
  <dimension ref="A1:S23"/>
  <sheetViews>
    <sheetView workbookViewId="0">
      <selection activeCell="P13" sqref="P13:Q20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5">
        <v>0.127</v>
      </c>
      <c r="C2" s="15">
        <v>0.124</v>
      </c>
      <c r="D2" s="15">
        <v>0.125</v>
      </c>
      <c r="E2" s="15">
        <v>5.0999999999999997E-2</v>
      </c>
      <c r="F2" s="15">
        <v>5.0999999999999997E-2</v>
      </c>
      <c r="G2" s="15">
        <v>5.0999999999999997E-2</v>
      </c>
      <c r="H2" s="15">
        <v>5.0999999999999997E-2</v>
      </c>
      <c r="I2" s="15">
        <v>5.0999999999999997E-2</v>
      </c>
      <c r="J2" s="15">
        <v>5.0999999999999997E-2</v>
      </c>
      <c r="K2" s="15">
        <v>5.0999999999999997E-2</v>
      </c>
      <c r="L2" s="15">
        <v>5.0999999999999997E-2</v>
      </c>
      <c r="M2" s="15">
        <v>5.0999999999999997E-2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5">
        <v>5.0999999999999997E-2</v>
      </c>
      <c r="C3" s="15">
        <v>5.0999999999999997E-2</v>
      </c>
      <c r="D3" s="15">
        <v>5.0999999999999997E-2</v>
      </c>
      <c r="E3" s="15">
        <v>5.0999999999999997E-2</v>
      </c>
      <c r="F3" s="15">
        <v>5.0999999999999997E-2</v>
      </c>
      <c r="G3" s="15">
        <v>5.0999999999999997E-2</v>
      </c>
      <c r="H3" s="15">
        <v>5.0999999999999997E-2</v>
      </c>
      <c r="I3" s="15">
        <v>5.0999999999999997E-2</v>
      </c>
      <c r="J3" s="15">
        <v>5.0999999999999997E-2</v>
      </c>
      <c r="K3" s="15">
        <v>5.0999999999999997E-2</v>
      </c>
      <c r="L3" s="15">
        <v>5.0999999999999997E-2</v>
      </c>
      <c r="M3" s="15">
        <v>5.0999999999999997E-2</v>
      </c>
      <c r="N3" s="3">
        <v>405</v>
      </c>
      <c r="P3" s="5">
        <v>0</v>
      </c>
      <c r="Q3" s="6">
        <f>B2</f>
        <v>0.127</v>
      </c>
      <c r="R3" s="6">
        <f>C2</f>
        <v>0.124</v>
      </c>
      <c r="S3" s="6">
        <f>D2</f>
        <v>0.125</v>
      </c>
    </row>
    <row r="4" spans="1:19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P4" s="7">
        <v>120</v>
      </c>
      <c r="Q4" s="6">
        <f>E6</f>
        <v>0.32300000000000001</v>
      </c>
      <c r="R4" s="6">
        <f>F6</f>
        <v>0.27800000000000002</v>
      </c>
      <c r="S4" s="6">
        <f>G6</f>
        <v>0.32700000000000001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0.53700000000000003</v>
      </c>
      <c r="R5" s="6">
        <f>I10</f>
        <v>0.433</v>
      </c>
      <c r="S5" s="6">
        <f>J10</f>
        <v>0.55400000000000005</v>
      </c>
    </row>
    <row r="6" spans="1:19" x14ac:dyDescent="0.2">
      <c r="A6" s="2" t="s">
        <v>0</v>
      </c>
      <c r="B6" s="16">
        <v>0.13300000000000001</v>
      </c>
      <c r="C6" s="16">
        <v>0.129</v>
      </c>
      <c r="D6" s="16">
        <v>0.13800000000000001</v>
      </c>
      <c r="E6" s="16">
        <v>0.32300000000000001</v>
      </c>
      <c r="F6" s="16">
        <v>0.27800000000000002</v>
      </c>
      <c r="G6" s="16">
        <v>0.32700000000000001</v>
      </c>
      <c r="H6" s="16">
        <v>5.0999999999999997E-2</v>
      </c>
      <c r="I6" s="16">
        <v>5.1999999999999998E-2</v>
      </c>
      <c r="J6" s="16">
        <v>5.0999999999999997E-2</v>
      </c>
      <c r="K6" s="16">
        <v>5.0999999999999997E-2</v>
      </c>
      <c r="L6" s="16">
        <v>5.0999999999999997E-2</v>
      </c>
      <c r="M6" s="16">
        <v>5.0999999999999997E-2</v>
      </c>
      <c r="N6" s="8">
        <v>340</v>
      </c>
      <c r="P6" s="7">
        <v>360</v>
      </c>
      <c r="Q6" s="6">
        <f>K14</f>
        <v>0.78</v>
      </c>
      <c r="R6" s="6">
        <f>L14</f>
        <v>0.623</v>
      </c>
      <c r="S6" s="6">
        <f>M14</f>
        <v>0.82599999999999996</v>
      </c>
    </row>
    <row r="7" spans="1:19" x14ac:dyDescent="0.2">
      <c r="A7" s="2" t="s">
        <v>1</v>
      </c>
      <c r="B7" s="16">
        <v>5.0999999999999997E-2</v>
      </c>
      <c r="C7" s="16">
        <v>5.0999999999999997E-2</v>
      </c>
      <c r="D7" s="16">
        <v>5.0999999999999997E-2</v>
      </c>
      <c r="E7" s="16">
        <v>5.0999999999999997E-2</v>
      </c>
      <c r="F7" s="16">
        <v>5.0999999999999997E-2</v>
      </c>
      <c r="G7" s="16">
        <v>5.0999999999999997E-2</v>
      </c>
      <c r="H7" s="16">
        <v>5.0999999999999997E-2</v>
      </c>
      <c r="I7" s="16">
        <v>5.0999999999999997E-2</v>
      </c>
      <c r="J7" s="16">
        <v>5.0999999999999997E-2</v>
      </c>
      <c r="K7" s="16">
        <v>5.0999999999999997E-2</v>
      </c>
      <c r="L7" s="16">
        <v>5.0999999999999997E-2</v>
      </c>
      <c r="M7" s="16">
        <v>5.0999999999999997E-2</v>
      </c>
      <c r="N7" s="8">
        <v>340</v>
      </c>
      <c r="P7" s="5">
        <v>480</v>
      </c>
      <c r="Q7" s="6">
        <f>B19</f>
        <v>1.095</v>
      </c>
      <c r="R7" s="6">
        <f>C19</f>
        <v>0.84399999999999997</v>
      </c>
      <c r="S7" s="6">
        <f>D19</f>
        <v>1.177</v>
      </c>
    </row>
    <row r="8" spans="1:19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P8" s="7">
        <v>600</v>
      </c>
      <c r="Q8" s="6">
        <f>E23</f>
        <v>1.4359999999999999</v>
      </c>
      <c r="R8" s="6">
        <f>F23</f>
        <v>1.1399999999999999</v>
      </c>
      <c r="S8" s="6">
        <f>G23</f>
        <v>1.546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6">
        <v>0.13900000000000001</v>
      </c>
      <c r="C10" s="16">
        <v>0.13500000000000001</v>
      </c>
      <c r="D10" s="16">
        <v>0.151</v>
      </c>
      <c r="E10" s="16">
        <v>0.32700000000000001</v>
      </c>
      <c r="F10" s="16">
        <v>0.28599999999999998</v>
      </c>
      <c r="G10" s="16">
        <v>0.33200000000000002</v>
      </c>
      <c r="H10" s="16">
        <v>0.53700000000000003</v>
      </c>
      <c r="I10" s="16">
        <v>0.433</v>
      </c>
      <c r="J10" s="16">
        <v>0.55400000000000005</v>
      </c>
      <c r="K10" s="16">
        <v>5.0999999999999997E-2</v>
      </c>
      <c r="L10" s="16">
        <v>5.0999999999999997E-2</v>
      </c>
      <c r="M10" s="16">
        <v>5.0999999999999997E-2</v>
      </c>
      <c r="N10" s="3">
        <v>405</v>
      </c>
      <c r="P10" t="s">
        <v>7</v>
      </c>
      <c r="Q10">
        <f>SLOPE(Q3:Q8,$P$3:$P$8)</f>
        <v>2.1676190476190476E-3</v>
      </c>
      <c r="R10">
        <f>SLOPE(R3:R8,$P$3:$P$8)</f>
        <v>1.659047619047619E-3</v>
      </c>
      <c r="S10">
        <f>SLOPE(S3:S8,$P$3:$P$8)</f>
        <v>2.363571428571428E-3</v>
      </c>
    </row>
    <row r="11" spans="1:19" x14ac:dyDescent="0.2">
      <c r="A11" s="2" t="s">
        <v>1</v>
      </c>
      <c r="B11" s="16">
        <v>5.0999999999999997E-2</v>
      </c>
      <c r="C11" s="16">
        <v>5.0999999999999997E-2</v>
      </c>
      <c r="D11" s="16">
        <v>5.0999999999999997E-2</v>
      </c>
      <c r="E11" s="16">
        <v>5.0999999999999997E-2</v>
      </c>
      <c r="F11" s="16">
        <v>5.0999999999999997E-2</v>
      </c>
      <c r="G11" s="16">
        <v>5.0999999999999997E-2</v>
      </c>
      <c r="H11" s="16">
        <v>5.0999999999999997E-2</v>
      </c>
      <c r="I11" s="16">
        <v>5.0999999999999997E-2</v>
      </c>
      <c r="J11" s="16">
        <v>5.0999999999999997E-2</v>
      </c>
      <c r="K11" s="16">
        <v>5.0999999999999997E-2</v>
      </c>
      <c r="L11" s="16">
        <v>5.0999999999999997E-2</v>
      </c>
      <c r="M11" s="16">
        <v>5.0999999999999997E-2</v>
      </c>
      <c r="N11" s="3">
        <v>405</v>
      </c>
      <c r="P11" t="s">
        <v>6</v>
      </c>
      <c r="Q11">
        <f>_xlfn.STDEV.P(Q10:S10)</f>
        <v>2.9690927004465161E-4</v>
      </c>
    </row>
    <row r="12" spans="1:19" x14ac:dyDescent="0.2">
      <c r="P12" t="s">
        <v>8</v>
      </c>
      <c r="Q12">
        <f>AVERAGE(Q10:S10)</f>
        <v>2.063412698412698E-3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6">
        <v>0.14299999999999999</v>
      </c>
      <c r="C14" s="16">
        <v>0.13900000000000001</v>
      </c>
      <c r="D14" s="16">
        <v>0.16300000000000001</v>
      </c>
      <c r="E14" s="16">
        <v>0.33300000000000002</v>
      </c>
      <c r="F14" s="16">
        <v>0.28799999999999998</v>
      </c>
      <c r="G14" s="16">
        <v>0.33600000000000002</v>
      </c>
      <c r="H14" s="16">
        <v>0.54</v>
      </c>
      <c r="I14" s="16">
        <v>0.434</v>
      </c>
      <c r="J14" s="16">
        <v>0.55800000000000005</v>
      </c>
      <c r="K14" s="16">
        <v>0.78</v>
      </c>
      <c r="L14" s="16">
        <v>0.623</v>
      </c>
      <c r="M14" s="16">
        <v>0.82599999999999996</v>
      </c>
      <c r="N14" s="3">
        <v>405</v>
      </c>
    </row>
    <row r="15" spans="1:19" x14ac:dyDescent="0.2">
      <c r="A15" s="2" t="s">
        <v>1</v>
      </c>
      <c r="B15" s="16">
        <v>5.0999999999999997E-2</v>
      </c>
      <c r="C15" s="16">
        <v>5.0999999999999997E-2</v>
      </c>
      <c r="D15" s="16">
        <v>5.0999999999999997E-2</v>
      </c>
      <c r="E15" s="16">
        <v>5.0999999999999997E-2</v>
      </c>
      <c r="F15" s="16">
        <v>5.0999999999999997E-2</v>
      </c>
      <c r="G15" s="16">
        <v>5.0999999999999997E-2</v>
      </c>
      <c r="H15" s="16">
        <v>5.0999999999999997E-2</v>
      </c>
      <c r="I15" s="16">
        <v>5.0999999999999997E-2</v>
      </c>
      <c r="J15" s="16">
        <v>5.0999999999999997E-2</v>
      </c>
      <c r="K15" s="16">
        <v>5.0999999999999997E-2</v>
      </c>
      <c r="L15" s="16">
        <v>5.0999999999999997E-2</v>
      </c>
      <c r="M15" s="16">
        <v>5.0999999999999997E-2</v>
      </c>
      <c r="N15" s="3">
        <v>405</v>
      </c>
    </row>
    <row r="16" spans="1:19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6">
        <v>0.14799999999999999</v>
      </c>
      <c r="C18" s="16">
        <v>0.14299999999999999</v>
      </c>
      <c r="D18" s="16">
        <v>0.17399999999999999</v>
      </c>
      <c r="E18" s="16">
        <v>0.33700000000000002</v>
      </c>
      <c r="F18" s="16">
        <v>0.28999999999999998</v>
      </c>
      <c r="G18" s="16">
        <v>0.34300000000000003</v>
      </c>
      <c r="H18" s="16">
        <v>0.54500000000000004</v>
      </c>
      <c r="I18" s="16">
        <v>0.439</v>
      </c>
      <c r="J18" s="16">
        <v>0.56399999999999995</v>
      </c>
      <c r="K18" s="16">
        <v>0.78200000000000003</v>
      </c>
      <c r="L18" s="16">
        <v>0.624</v>
      </c>
      <c r="M18" s="16">
        <v>0.82799999999999996</v>
      </c>
      <c r="N18" s="3">
        <v>405</v>
      </c>
    </row>
    <row r="19" spans="1:14" x14ac:dyDescent="0.2">
      <c r="A19" s="2" t="s">
        <v>1</v>
      </c>
      <c r="B19" s="16">
        <v>1.095</v>
      </c>
      <c r="C19" s="16">
        <v>0.84399999999999997</v>
      </c>
      <c r="D19" s="16">
        <v>1.177</v>
      </c>
      <c r="E19" s="16">
        <v>5.0999999999999997E-2</v>
      </c>
      <c r="F19" s="16">
        <v>5.0999999999999997E-2</v>
      </c>
      <c r="G19" s="16">
        <v>5.0999999999999997E-2</v>
      </c>
      <c r="H19" s="16">
        <v>5.0999999999999997E-2</v>
      </c>
      <c r="I19" s="16">
        <v>5.0999999999999997E-2</v>
      </c>
      <c r="J19" s="16">
        <v>5.0999999999999997E-2</v>
      </c>
      <c r="K19" s="16">
        <v>5.0999999999999997E-2</v>
      </c>
      <c r="L19" s="16">
        <v>5.0999999999999997E-2</v>
      </c>
      <c r="M19" s="16">
        <v>5.0999999999999997E-2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5">
        <v>0.152</v>
      </c>
      <c r="C22" s="14">
        <v>0.14699999999999999</v>
      </c>
      <c r="D22" s="14">
        <v>0.184</v>
      </c>
      <c r="E22" s="14">
        <v>0.34100000000000003</v>
      </c>
      <c r="F22" s="14">
        <v>0.29399999999999998</v>
      </c>
      <c r="G22" s="14">
        <v>0.34699999999999998</v>
      </c>
      <c r="H22" s="14">
        <v>0.55100000000000005</v>
      </c>
      <c r="I22" s="14">
        <v>0.442</v>
      </c>
      <c r="J22" s="14">
        <v>0.56699999999999995</v>
      </c>
      <c r="K22" s="14">
        <v>0.78800000000000003</v>
      </c>
      <c r="L22" s="14">
        <v>0.625</v>
      </c>
      <c r="M22" s="14">
        <v>0.83599999999999997</v>
      </c>
      <c r="N22" s="3">
        <v>405</v>
      </c>
    </row>
    <row r="23" spans="1:14" x14ac:dyDescent="0.2">
      <c r="A23" s="2" t="s">
        <v>1</v>
      </c>
      <c r="B23" s="13">
        <v>1.0960000000000001</v>
      </c>
      <c r="C23" s="12">
        <v>0.873</v>
      </c>
      <c r="D23" s="12">
        <v>1.177</v>
      </c>
      <c r="E23" s="12">
        <v>1.4359999999999999</v>
      </c>
      <c r="F23" s="12">
        <v>1.1399999999999999</v>
      </c>
      <c r="G23" s="12">
        <v>1.546</v>
      </c>
      <c r="H23" s="12">
        <v>5.0999999999999997E-2</v>
      </c>
      <c r="I23" s="12">
        <v>5.0999999999999997E-2</v>
      </c>
      <c r="J23" s="12">
        <v>5.0999999999999997E-2</v>
      </c>
      <c r="K23" s="12">
        <v>5.0999999999999997E-2</v>
      </c>
      <c r="L23" s="12">
        <v>5.0999999999999997E-2</v>
      </c>
      <c r="M23" s="12">
        <v>5.0999999999999997E-2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70BF-7036-DA4A-88CE-E1B2B11E97CC}">
  <dimension ref="A1:S23"/>
  <sheetViews>
    <sheetView workbookViewId="0">
      <selection activeCell="P13" sqref="P13:Q18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5">
        <v>0.14399999999999999</v>
      </c>
      <c r="C2" s="15">
        <v>0.154</v>
      </c>
      <c r="D2" s="15">
        <v>0.14699999999999999</v>
      </c>
      <c r="E2" s="15">
        <v>5.0999999999999997E-2</v>
      </c>
      <c r="F2" s="15">
        <v>5.0999999999999997E-2</v>
      </c>
      <c r="G2" s="15">
        <v>5.0999999999999997E-2</v>
      </c>
      <c r="H2" s="15">
        <v>5.0999999999999997E-2</v>
      </c>
      <c r="I2" s="15">
        <v>5.0999999999999997E-2</v>
      </c>
      <c r="J2" s="15">
        <v>5.0999999999999997E-2</v>
      </c>
      <c r="K2" s="15">
        <v>5.0999999999999997E-2</v>
      </c>
      <c r="L2" s="15">
        <v>5.0999999999999997E-2</v>
      </c>
      <c r="M2" s="15">
        <v>5.0999999999999997E-2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5">
        <v>5.0999999999999997E-2</v>
      </c>
      <c r="C3" s="15">
        <v>5.0999999999999997E-2</v>
      </c>
      <c r="D3" s="15">
        <v>5.0999999999999997E-2</v>
      </c>
      <c r="E3" s="15">
        <v>5.0999999999999997E-2</v>
      </c>
      <c r="F3" s="15">
        <v>5.0999999999999997E-2</v>
      </c>
      <c r="G3" s="15">
        <v>5.0999999999999997E-2</v>
      </c>
      <c r="H3" s="15">
        <v>5.0999999999999997E-2</v>
      </c>
      <c r="I3" s="15">
        <v>5.0999999999999997E-2</v>
      </c>
      <c r="J3" s="15">
        <v>5.0999999999999997E-2</v>
      </c>
      <c r="K3" s="15">
        <v>5.0999999999999997E-2</v>
      </c>
      <c r="L3" s="15">
        <v>5.0999999999999997E-2</v>
      </c>
      <c r="M3" s="15">
        <v>5.0999999999999997E-2</v>
      </c>
      <c r="N3" s="3">
        <v>405</v>
      </c>
      <c r="P3" s="5">
        <v>0</v>
      </c>
      <c r="Q3" s="6">
        <f>B2</f>
        <v>0.14399999999999999</v>
      </c>
      <c r="R3" s="6">
        <f>C2</f>
        <v>0.154</v>
      </c>
      <c r="S3" s="6">
        <f>D2</f>
        <v>0.14699999999999999</v>
      </c>
    </row>
    <row r="4" spans="1:19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P4" s="7">
        <v>120</v>
      </c>
      <c r="Q4" s="6">
        <f>E6</f>
        <v>0.31</v>
      </c>
      <c r="R4" s="6">
        <f>F6</f>
        <v>0.46400000000000002</v>
      </c>
      <c r="S4" s="6">
        <f>G6</f>
        <v>0.42899999999999999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0.46700000000000003</v>
      </c>
      <c r="R5" s="6">
        <f>I10</f>
        <v>0.78</v>
      </c>
      <c r="S5" s="6">
        <f>J10</f>
        <v>0.73899999999999999</v>
      </c>
    </row>
    <row r="6" spans="1:19" x14ac:dyDescent="0.2">
      <c r="A6" s="2" t="s">
        <v>0</v>
      </c>
      <c r="B6" s="16">
        <v>0.152</v>
      </c>
      <c r="C6" s="16">
        <v>0.16300000000000001</v>
      </c>
      <c r="D6" s="16">
        <v>0.156</v>
      </c>
      <c r="E6" s="16">
        <v>0.31</v>
      </c>
      <c r="F6" s="16">
        <v>0.46400000000000002</v>
      </c>
      <c r="G6" s="16">
        <v>0.42899999999999999</v>
      </c>
      <c r="H6" s="16">
        <v>5.0999999999999997E-2</v>
      </c>
      <c r="I6" s="16">
        <v>5.0999999999999997E-2</v>
      </c>
      <c r="J6" s="16">
        <v>5.0999999999999997E-2</v>
      </c>
      <c r="K6" s="16">
        <v>5.0999999999999997E-2</v>
      </c>
      <c r="L6" s="16">
        <v>5.0999999999999997E-2</v>
      </c>
      <c r="M6" s="16">
        <v>5.1999999999999998E-2</v>
      </c>
      <c r="N6" s="8">
        <v>340</v>
      </c>
      <c r="P6" s="7">
        <v>360</v>
      </c>
      <c r="Q6" s="6">
        <f>K14</f>
        <v>0.66600000000000004</v>
      </c>
      <c r="R6" s="6">
        <f>L14</f>
        <v>1.135</v>
      </c>
      <c r="S6" s="6">
        <f>M14</f>
        <v>1.0529999999999999</v>
      </c>
    </row>
    <row r="7" spans="1:19" x14ac:dyDescent="0.2">
      <c r="A7" s="2" t="s">
        <v>1</v>
      </c>
      <c r="B7" s="16">
        <v>5.0999999999999997E-2</v>
      </c>
      <c r="C7" s="16">
        <v>5.0999999999999997E-2</v>
      </c>
      <c r="D7" s="16">
        <v>5.0999999999999997E-2</v>
      </c>
      <c r="E7" s="16">
        <v>5.0999999999999997E-2</v>
      </c>
      <c r="F7" s="16">
        <v>5.0999999999999997E-2</v>
      </c>
      <c r="G7" s="16">
        <v>5.0999999999999997E-2</v>
      </c>
      <c r="H7" s="16">
        <v>5.0999999999999997E-2</v>
      </c>
      <c r="I7" s="16">
        <v>5.1999999999999998E-2</v>
      </c>
      <c r="J7" s="16">
        <v>5.0999999999999997E-2</v>
      </c>
      <c r="K7" s="16">
        <v>5.0999999999999997E-2</v>
      </c>
      <c r="L7" s="16">
        <v>5.0999999999999997E-2</v>
      </c>
      <c r="M7" s="16">
        <v>5.0999999999999997E-2</v>
      </c>
      <c r="N7" s="8">
        <v>340</v>
      </c>
      <c r="P7" s="5">
        <v>480</v>
      </c>
      <c r="Q7" s="6">
        <f>B19</f>
        <v>0.88</v>
      </c>
      <c r="R7" s="6">
        <f>C19</f>
        <v>1.544</v>
      </c>
      <c r="S7" s="6">
        <f>D19</f>
        <v>1.4219999999999999</v>
      </c>
    </row>
    <row r="8" spans="1:19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P8" s="7">
        <v>600</v>
      </c>
      <c r="Q8" s="6">
        <f>E23</f>
        <v>1.119</v>
      </c>
      <c r="R8" s="6">
        <f>F23</f>
        <v>1.9970000000000001</v>
      </c>
      <c r="S8" s="6">
        <f>G23</f>
        <v>1.8440000000000001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6">
        <v>0.16</v>
      </c>
      <c r="C10" s="16">
        <v>0.17199999999999999</v>
      </c>
      <c r="D10" s="16">
        <v>0.16300000000000001</v>
      </c>
      <c r="E10" s="16">
        <v>0.312</v>
      </c>
      <c r="F10" s="16">
        <v>0.46700000000000003</v>
      </c>
      <c r="G10" s="16">
        <v>0.432</v>
      </c>
      <c r="H10" s="16">
        <v>0.46700000000000003</v>
      </c>
      <c r="I10" s="16">
        <v>0.78</v>
      </c>
      <c r="J10" s="16">
        <v>0.73899999999999999</v>
      </c>
      <c r="K10" s="16">
        <v>5.0999999999999997E-2</v>
      </c>
      <c r="L10" s="16">
        <v>5.0999999999999997E-2</v>
      </c>
      <c r="M10" s="16">
        <v>5.0999999999999997E-2</v>
      </c>
      <c r="N10" s="3">
        <v>405</v>
      </c>
      <c r="P10" t="s">
        <v>7</v>
      </c>
      <c r="Q10">
        <f>SLOPE(Q3:Q8,$P$3:$P$8)</f>
        <v>1.6152380952380951E-3</v>
      </c>
      <c r="R10">
        <f>SLOPE(R3:R8,$P$3:$P$8)</f>
        <v>3.0500000000000006E-3</v>
      </c>
      <c r="S10">
        <f>SLOPE(S3:S8,$P$3:$P$8)</f>
        <v>2.8042857142857145E-3</v>
      </c>
    </row>
    <row r="11" spans="1:19" x14ac:dyDescent="0.2">
      <c r="A11" s="2" t="s">
        <v>1</v>
      </c>
      <c r="B11" s="16">
        <v>5.0999999999999997E-2</v>
      </c>
      <c r="C11" s="16">
        <v>5.0999999999999997E-2</v>
      </c>
      <c r="D11" s="16">
        <v>5.0999999999999997E-2</v>
      </c>
      <c r="E11" s="16">
        <v>5.0999999999999997E-2</v>
      </c>
      <c r="F11" s="16">
        <v>5.0999999999999997E-2</v>
      </c>
      <c r="G11" s="16">
        <v>5.0999999999999997E-2</v>
      </c>
      <c r="H11" s="16">
        <v>5.0999999999999997E-2</v>
      </c>
      <c r="I11" s="16">
        <v>5.0999999999999997E-2</v>
      </c>
      <c r="J11" s="16">
        <v>5.0999999999999997E-2</v>
      </c>
      <c r="K11" s="16">
        <v>5.0999999999999997E-2</v>
      </c>
      <c r="L11" s="16">
        <v>5.0999999999999997E-2</v>
      </c>
      <c r="M11" s="16">
        <v>5.0999999999999997E-2</v>
      </c>
      <c r="N11" s="3">
        <v>405</v>
      </c>
      <c r="P11" t="s">
        <v>6</v>
      </c>
      <c r="Q11">
        <f>_xlfn.STDEV.P(Q10:S10)</f>
        <v>6.2652050369240873E-4</v>
      </c>
    </row>
    <row r="12" spans="1:19" x14ac:dyDescent="0.2">
      <c r="P12" t="s">
        <v>8</v>
      </c>
      <c r="Q12">
        <f>AVERAGE(Q10:S10)</f>
        <v>2.48984126984127E-3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6">
        <v>0.16600000000000001</v>
      </c>
      <c r="C14" s="16">
        <v>0.18</v>
      </c>
      <c r="D14" s="16">
        <v>0.17100000000000001</v>
      </c>
      <c r="E14" s="16">
        <v>0.316</v>
      </c>
      <c r="F14" s="16">
        <v>0.47099999999999997</v>
      </c>
      <c r="G14" s="16">
        <v>0.436</v>
      </c>
      <c r="H14" s="16">
        <v>0.46800000000000003</v>
      </c>
      <c r="I14" s="16">
        <v>0.78100000000000003</v>
      </c>
      <c r="J14" s="16">
        <v>0.74199999999999999</v>
      </c>
      <c r="K14" s="16">
        <v>0.66600000000000004</v>
      </c>
      <c r="L14" s="16">
        <v>1.135</v>
      </c>
      <c r="M14" s="16">
        <v>1.0529999999999999</v>
      </c>
      <c r="N14" s="3">
        <v>405</v>
      </c>
    </row>
    <row r="15" spans="1:19" x14ac:dyDescent="0.2">
      <c r="A15" s="2" t="s">
        <v>1</v>
      </c>
      <c r="B15" s="16">
        <v>5.0999999999999997E-2</v>
      </c>
      <c r="C15" s="16">
        <v>5.0999999999999997E-2</v>
      </c>
      <c r="D15" s="16">
        <v>5.0999999999999997E-2</v>
      </c>
      <c r="E15" s="16">
        <v>5.0999999999999997E-2</v>
      </c>
      <c r="F15" s="16">
        <v>5.0999999999999997E-2</v>
      </c>
      <c r="G15" s="16">
        <v>5.0999999999999997E-2</v>
      </c>
      <c r="H15" s="16">
        <v>5.0999999999999997E-2</v>
      </c>
      <c r="I15" s="16">
        <v>5.0999999999999997E-2</v>
      </c>
      <c r="J15" s="16">
        <v>5.0999999999999997E-2</v>
      </c>
      <c r="K15" s="16">
        <v>5.0999999999999997E-2</v>
      </c>
      <c r="L15" s="16">
        <v>5.0999999999999997E-2</v>
      </c>
      <c r="M15" s="16">
        <v>5.0999999999999997E-2</v>
      </c>
      <c r="N15" s="3">
        <v>405</v>
      </c>
    </row>
    <row r="16" spans="1:19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6">
        <v>0.17299999999999999</v>
      </c>
      <c r="C18" s="16">
        <v>0.187</v>
      </c>
      <c r="D18" s="16">
        <v>0.17699999999999999</v>
      </c>
      <c r="E18" s="16">
        <v>0.318</v>
      </c>
      <c r="F18" s="16">
        <v>0.47499999999999998</v>
      </c>
      <c r="G18" s="16">
        <v>0.441</v>
      </c>
      <c r="H18" s="16">
        <v>0.47</v>
      </c>
      <c r="I18" s="16">
        <v>0.78400000000000003</v>
      </c>
      <c r="J18" s="16">
        <v>0.747</v>
      </c>
      <c r="K18" s="16">
        <v>0.66600000000000004</v>
      </c>
      <c r="L18" s="16">
        <v>1.1379999999999999</v>
      </c>
      <c r="M18" s="16">
        <v>1.0529999999999999</v>
      </c>
      <c r="N18" s="3">
        <v>405</v>
      </c>
    </row>
    <row r="19" spans="1:14" x14ac:dyDescent="0.2">
      <c r="A19" s="2" t="s">
        <v>1</v>
      </c>
      <c r="B19" s="16">
        <v>0.88</v>
      </c>
      <c r="C19" s="16">
        <v>1.544</v>
      </c>
      <c r="D19" s="16">
        <v>1.4219999999999999</v>
      </c>
      <c r="E19" s="16">
        <v>5.0999999999999997E-2</v>
      </c>
      <c r="F19" s="16">
        <v>5.0999999999999997E-2</v>
      </c>
      <c r="G19" s="16">
        <v>5.0999999999999997E-2</v>
      </c>
      <c r="H19" s="16">
        <v>5.0999999999999997E-2</v>
      </c>
      <c r="I19" s="16">
        <v>5.0999999999999997E-2</v>
      </c>
      <c r="J19" s="16">
        <v>5.0999999999999997E-2</v>
      </c>
      <c r="K19" s="16">
        <v>5.0999999999999997E-2</v>
      </c>
      <c r="L19" s="16">
        <v>5.0999999999999997E-2</v>
      </c>
      <c r="M19" s="16">
        <v>5.0999999999999997E-2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6">
        <v>0.18</v>
      </c>
      <c r="C22" s="16">
        <v>0.19500000000000001</v>
      </c>
      <c r="D22" s="16">
        <v>0.185</v>
      </c>
      <c r="E22" s="16">
        <v>0.32100000000000001</v>
      </c>
      <c r="F22" s="16">
        <v>0.47799999999999998</v>
      </c>
      <c r="G22" s="16">
        <v>0.44500000000000001</v>
      </c>
      <c r="H22" s="16">
        <v>0.47299999999999998</v>
      </c>
      <c r="I22" s="16">
        <v>0.78800000000000003</v>
      </c>
      <c r="J22" s="16">
        <v>0.75</v>
      </c>
      <c r="K22" s="16">
        <v>0.66900000000000004</v>
      </c>
      <c r="L22" s="16">
        <v>1.1419999999999999</v>
      </c>
      <c r="M22" s="16">
        <v>1.0580000000000001</v>
      </c>
      <c r="N22" s="3">
        <v>405</v>
      </c>
    </row>
    <row r="23" spans="1:14" x14ac:dyDescent="0.2">
      <c r="A23" s="2" t="s">
        <v>1</v>
      </c>
      <c r="B23" s="16">
        <v>0.878</v>
      </c>
      <c r="C23" s="16">
        <v>1.542</v>
      </c>
      <c r="D23" s="16">
        <v>1.4219999999999999</v>
      </c>
      <c r="E23" s="16">
        <v>1.119</v>
      </c>
      <c r="F23" s="16">
        <v>1.9970000000000001</v>
      </c>
      <c r="G23" s="16">
        <v>1.8440000000000001</v>
      </c>
      <c r="H23" s="16">
        <v>5.0999999999999997E-2</v>
      </c>
      <c r="I23" s="16">
        <v>5.0999999999999997E-2</v>
      </c>
      <c r="J23" s="16">
        <v>5.0999999999999997E-2</v>
      </c>
      <c r="K23" s="16">
        <v>5.0999999999999997E-2</v>
      </c>
      <c r="L23" s="16">
        <v>5.0999999999999997E-2</v>
      </c>
      <c r="M23" s="16">
        <v>5.0999999999999997E-2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60007-F94E-B645-969A-9110C181C54D}">
  <dimension ref="A1:S23"/>
  <sheetViews>
    <sheetView workbookViewId="0">
      <selection activeCell="P13" sqref="P13:Q19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5">
        <v>0.13</v>
      </c>
      <c r="C2" s="15">
        <v>0.125</v>
      </c>
      <c r="D2" s="15">
        <v>0.14599999999999999</v>
      </c>
      <c r="E2" s="15">
        <v>5.0999999999999997E-2</v>
      </c>
      <c r="F2" s="15">
        <v>5.0999999999999997E-2</v>
      </c>
      <c r="G2" s="15">
        <v>5.0999999999999997E-2</v>
      </c>
      <c r="H2" s="15">
        <v>5.0999999999999997E-2</v>
      </c>
      <c r="I2" s="15">
        <v>5.0999999999999997E-2</v>
      </c>
      <c r="J2" s="15">
        <v>5.0999999999999997E-2</v>
      </c>
      <c r="K2" s="15">
        <v>5.0999999999999997E-2</v>
      </c>
      <c r="L2" s="15">
        <v>5.0999999999999997E-2</v>
      </c>
      <c r="M2" s="15">
        <v>5.0999999999999997E-2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5">
        <v>5.0999999999999997E-2</v>
      </c>
      <c r="C3" s="15">
        <v>5.0999999999999997E-2</v>
      </c>
      <c r="D3" s="15">
        <v>5.0999999999999997E-2</v>
      </c>
      <c r="E3" s="15">
        <v>5.0999999999999997E-2</v>
      </c>
      <c r="F3" s="15">
        <v>5.0999999999999997E-2</v>
      </c>
      <c r="G3" s="15">
        <v>5.0999999999999997E-2</v>
      </c>
      <c r="H3" s="15">
        <v>5.0999999999999997E-2</v>
      </c>
      <c r="I3" s="15">
        <v>5.0999999999999997E-2</v>
      </c>
      <c r="J3" s="15">
        <v>5.0999999999999997E-2</v>
      </c>
      <c r="K3" s="15">
        <v>5.0999999999999997E-2</v>
      </c>
      <c r="L3" s="15">
        <v>5.0999999999999997E-2</v>
      </c>
      <c r="M3" s="15">
        <v>5.0999999999999997E-2</v>
      </c>
      <c r="N3" s="3">
        <v>405</v>
      </c>
      <c r="P3" s="5">
        <v>0</v>
      </c>
      <c r="Q3" s="6">
        <f>B2</f>
        <v>0.13</v>
      </c>
      <c r="R3" s="6">
        <f>C2</f>
        <v>0.125</v>
      </c>
      <c r="S3" s="6">
        <f>D2</f>
        <v>0.14599999999999999</v>
      </c>
    </row>
    <row r="4" spans="1:19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P4" s="7">
        <v>120</v>
      </c>
      <c r="Q4" s="6">
        <f>E6</f>
        <v>0.36499999999999999</v>
      </c>
      <c r="R4" s="6">
        <f>F6</f>
        <v>0.38700000000000001</v>
      </c>
      <c r="S4" s="6">
        <f>G6</f>
        <v>0.40699999999999997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0.67200000000000004</v>
      </c>
      <c r="R5" s="6">
        <f>I10</f>
        <v>0.65700000000000003</v>
      </c>
      <c r="S5" s="6">
        <f>J10</f>
        <v>0.66400000000000003</v>
      </c>
    </row>
    <row r="6" spans="1:19" x14ac:dyDescent="0.2">
      <c r="A6" s="2" t="s">
        <v>0</v>
      </c>
      <c r="B6" s="16">
        <v>0.14099999999999999</v>
      </c>
      <c r="C6" s="16">
        <v>0.13300000000000001</v>
      </c>
      <c r="D6" s="16">
        <v>0.22800000000000001</v>
      </c>
      <c r="E6" s="16">
        <v>0.36499999999999999</v>
      </c>
      <c r="F6" s="16">
        <v>0.38700000000000001</v>
      </c>
      <c r="G6" s="16">
        <v>0.40699999999999997</v>
      </c>
      <c r="H6" s="16">
        <v>5.0999999999999997E-2</v>
      </c>
      <c r="I6" s="16">
        <v>5.0999999999999997E-2</v>
      </c>
      <c r="J6" s="16">
        <v>5.0999999999999997E-2</v>
      </c>
      <c r="K6" s="16">
        <v>5.0999999999999997E-2</v>
      </c>
      <c r="L6" s="16">
        <v>5.0999999999999997E-2</v>
      </c>
      <c r="M6" s="16">
        <v>5.0999999999999997E-2</v>
      </c>
      <c r="N6" s="8">
        <v>340</v>
      </c>
      <c r="P6" s="7">
        <v>360</v>
      </c>
      <c r="Q6" s="6">
        <f>K14</f>
        <v>0.90700000000000003</v>
      </c>
      <c r="R6" s="6">
        <f>L14</f>
        <v>1.0049999999999999</v>
      </c>
      <c r="S6" s="6">
        <f>M14</f>
        <v>0.995</v>
      </c>
    </row>
    <row r="7" spans="1:19" x14ac:dyDescent="0.2">
      <c r="A7" s="2" t="s">
        <v>1</v>
      </c>
      <c r="B7" s="16">
        <v>5.0999999999999997E-2</v>
      </c>
      <c r="C7" s="16">
        <v>5.0999999999999997E-2</v>
      </c>
      <c r="D7" s="16">
        <v>5.0999999999999997E-2</v>
      </c>
      <c r="E7" s="16">
        <v>5.0999999999999997E-2</v>
      </c>
      <c r="F7" s="16">
        <v>5.0999999999999997E-2</v>
      </c>
      <c r="G7" s="16">
        <v>5.0999999999999997E-2</v>
      </c>
      <c r="H7" s="16">
        <v>5.0999999999999997E-2</v>
      </c>
      <c r="I7" s="16">
        <v>5.0999999999999997E-2</v>
      </c>
      <c r="J7" s="16">
        <v>5.0999999999999997E-2</v>
      </c>
      <c r="K7" s="16">
        <v>5.0999999999999997E-2</v>
      </c>
      <c r="L7" s="16">
        <v>5.0999999999999997E-2</v>
      </c>
      <c r="M7" s="16">
        <v>5.0999999999999997E-2</v>
      </c>
      <c r="N7" s="8">
        <v>340</v>
      </c>
      <c r="P7" s="5">
        <v>480</v>
      </c>
      <c r="Q7" s="6">
        <f>B19</f>
        <v>1.327</v>
      </c>
      <c r="R7" s="6">
        <f>C19</f>
        <v>1.4350000000000001</v>
      </c>
      <c r="S7" s="6">
        <f>D19</f>
        <v>1.367</v>
      </c>
    </row>
    <row r="8" spans="1:19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P8" s="7">
        <v>600</v>
      </c>
      <c r="Q8" s="6">
        <f>E23</f>
        <v>1.772</v>
      </c>
      <c r="R8" s="6">
        <f>F23</f>
        <v>1.923</v>
      </c>
      <c r="S8" s="6">
        <f>G23</f>
        <v>1.786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6">
        <v>0.14899999999999999</v>
      </c>
      <c r="C10" s="16">
        <v>0.14000000000000001</v>
      </c>
      <c r="D10" s="16">
        <v>0.23599999999999999</v>
      </c>
      <c r="E10" s="16">
        <v>0.36899999999999999</v>
      </c>
      <c r="F10" s="16">
        <v>0.39200000000000002</v>
      </c>
      <c r="G10" s="16">
        <v>0.41699999999999998</v>
      </c>
      <c r="H10" s="16">
        <v>0.67200000000000004</v>
      </c>
      <c r="I10" s="16">
        <v>0.65700000000000003</v>
      </c>
      <c r="J10" s="16">
        <v>0.66400000000000003</v>
      </c>
      <c r="K10" s="16">
        <v>5.0999999999999997E-2</v>
      </c>
      <c r="L10" s="16">
        <v>5.0999999999999997E-2</v>
      </c>
      <c r="M10" s="16">
        <v>5.0999999999999997E-2</v>
      </c>
      <c r="N10" s="3">
        <v>405</v>
      </c>
      <c r="P10" t="s">
        <v>7</v>
      </c>
      <c r="Q10">
        <f>SLOPE(Q3:Q8,$P$3:$P$8)</f>
        <v>2.6978571428571425E-3</v>
      </c>
      <c r="R10">
        <f>SLOPE(R3:R8,$P$3:$P$8)</f>
        <v>2.9719047619047615E-3</v>
      </c>
      <c r="S10">
        <f>SLOPE(S3:S8,$P$3:$P$8)</f>
        <v>2.7169047619047624E-3</v>
      </c>
    </row>
    <row r="11" spans="1:19" x14ac:dyDescent="0.2">
      <c r="A11" s="2" t="s">
        <v>1</v>
      </c>
      <c r="B11" s="16">
        <v>5.0999999999999997E-2</v>
      </c>
      <c r="C11" s="16">
        <v>5.0999999999999997E-2</v>
      </c>
      <c r="D11" s="16">
        <v>5.0999999999999997E-2</v>
      </c>
      <c r="E11" s="16">
        <v>5.0999999999999997E-2</v>
      </c>
      <c r="F11" s="16">
        <v>5.0999999999999997E-2</v>
      </c>
      <c r="G11" s="16">
        <v>5.0999999999999997E-2</v>
      </c>
      <c r="H11" s="16">
        <v>5.0999999999999997E-2</v>
      </c>
      <c r="I11" s="16">
        <v>5.0999999999999997E-2</v>
      </c>
      <c r="J11" s="16">
        <v>5.0999999999999997E-2</v>
      </c>
      <c r="K11" s="16">
        <v>5.0999999999999997E-2</v>
      </c>
      <c r="L11" s="16">
        <v>5.0999999999999997E-2</v>
      </c>
      <c r="M11" s="16">
        <v>5.0999999999999997E-2</v>
      </c>
      <c r="N11" s="3">
        <v>405</v>
      </c>
      <c r="P11" t="s">
        <v>6</v>
      </c>
      <c r="Q11">
        <f>_xlfn.STDEV.P(Q10:S10)</f>
        <v>1.24939945261292E-4</v>
      </c>
    </row>
    <row r="12" spans="1:19" x14ac:dyDescent="0.2">
      <c r="P12" t="s">
        <v>8</v>
      </c>
      <c r="Q12">
        <f>AVERAGE(Q10:S10)</f>
        <v>2.7955555555555559E-3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6">
        <v>0.159</v>
      </c>
      <c r="C14" s="16">
        <v>0.14799999999999999</v>
      </c>
      <c r="D14" s="16">
        <v>0.23200000000000001</v>
      </c>
      <c r="E14" s="16">
        <v>0.374</v>
      </c>
      <c r="F14" s="16">
        <v>0.39600000000000002</v>
      </c>
      <c r="G14" s="16">
        <v>0.42699999999999999</v>
      </c>
      <c r="H14" s="16">
        <v>0.64400000000000002</v>
      </c>
      <c r="I14" s="16">
        <v>0.66</v>
      </c>
      <c r="J14" s="16">
        <v>0.68700000000000006</v>
      </c>
      <c r="K14" s="16">
        <v>0.90700000000000003</v>
      </c>
      <c r="L14" s="16">
        <v>1.0049999999999999</v>
      </c>
      <c r="M14" s="16">
        <v>0.995</v>
      </c>
      <c r="N14" s="3">
        <v>405</v>
      </c>
    </row>
    <row r="15" spans="1:19" x14ac:dyDescent="0.2">
      <c r="A15" s="2" t="s">
        <v>1</v>
      </c>
      <c r="B15" s="16">
        <v>5.0999999999999997E-2</v>
      </c>
      <c r="C15" s="16">
        <v>5.0999999999999997E-2</v>
      </c>
      <c r="D15" s="16">
        <v>5.0999999999999997E-2</v>
      </c>
      <c r="E15" s="16">
        <v>5.0999999999999997E-2</v>
      </c>
      <c r="F15" s="16">
        <v>5.0999999999999997E-2</v>
      </c>
      <c r="G15" s="16">
        <v>5.0999999999999997E-2</v>
      </c>
      <c r="H15" s="16">
        <v>5.0999999999999997E-2</v>
      </c>
      <c r="I15" s="16">
        <v>5.0999999999999997E-2</v>
      </c>
      <c r="J15" s="16">
        <v>5.0999999999999997E-2</v>
      </c>
      <c r="K15" s="16">
        <v>5.0999999999999997E-2</v>
      </c>
      <c r="L15" s="16">
        <v>5.0999999999999997E-2</v>
      </c>
      <c r="M15" s="16">
        <v>5.0999999999999997E-2</v>
      </c>
      <c r="N15" s="3">
        <v>405</v>
      </c>
    </row>
    <row r="16" spans="1:19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6">
        <v>0.16800000000000001</v>
      </c>
      <c r="C18" s="16">
        <v>0.154</v>
      </c>
      <c r="D18" s="16">
        <v>0.255</v>
      </c>
      <c r="E18" s="16">
        <v>0.377</v>
      </c>
      <c r="F18" s="16">
        <v>0.39900000000000002</v>
      </c>
      <c r="G18" s="16">
        <v>0.43099999999999999</v>
      </c>
      <c r="H18" s="16">
        <v>0.64800000000000002</v>
      </c>
      <c r="I18" s="16">
        <v>0.66400000000000003</v>
      </c>
      <c r="J18" s="16">
        <v>0.69699999999999995</v>
      </c>
      <c r="K18" s="16">
        <v>0.91100000000000003</v>
      </c>
      <c r="L18" s="16">
        <v>1.0049999999999999</v>
      </c>
      <c r="M18" s="16">
        <v>1.008</v>
      </c>
      <c r="N18" s="3">
        <v>405</v>
      </c>
    </row>
    <row r="19" spans="1:14" x14ac:dyDescent="0.2">
      <c r="A19" s="2" t="s">
        <v>1</v>
      </c>
      <c r="B19" s="16">
        <v>1.327</v>
      </c>
      <c r="C19" s="16">
        <v>1.4350000000000001</v>
      </c>
      <c r="D19" s="16">
        <v>1.367</v>
      </c>
      <c r="E19" s="16">
        <v>5.0999999999999997E-2</v>
      </c>
      <c r="F19" s="16">
        <v>5.0999999999999997E-2</v>
      </c>
      <c r="G19" s="16">
        <v>5.0999999999999997E-2</v>
      </c>
      <c r="H19" s="16">
        <v>5.0999999999999997E-2</v>
      </c>
      <c r="I19" s="16">
        <v>5.0999999999999997E-2</v>
      </c>
      <c r="J19" s="16">
        <v>5.0999999999999997E-2</v>
      </c>
      <c r="K19" s="16">
        <v>5.0999999999999997E-2</v>
      </c>
      <c r="L19" s="16">
        <v>5.0999999999999997E-2</v>
      </c>
      <c r="M19" s="16">
        <v>5.0999999999999997E-2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6">
        <v>0.18</v>
      </c>
      <c r="C22" s="16">
        <v>0.161</v>
      </c>
      <c r="D22" s="16">
        <v>0.28399999999999997</v>
      </c>
      <c r="E22" s="16">
        <v>0.38200000000000001</v>
      </c>
      <c r="F22" s="16">
        <v>0.40699999999999997</v>
      </c>
      <c r="G22" s="16">
        <v>0.442</v>
      </c>
      <c r="H22" s="16">
        <v>0.65200000000000002</v>
      </c>
      <c r="I22" s="16">
        <v>0.66800000000000004</v>
      </c>
      <c r="J22" s="16">
        <v>0.69599999999999995</v>
      </c>
      <c r="K22" s="16">
        <v>0.91100000000000003</v>
      </c>
      <c r="L22" s="16">
        <v>1.0069999999999999</v>
      </c>
      <c r="M22" s="16">
        <v>1.0149999999999999</v>
      </c>
      <c r="N22" s="3">
        <v>405</v>
      </c>
    </row>
    <row r="23" spans="1:14" x14ac:dyDescent="0.2">
      <c r="A23" s="2" t="s">
        <v>1</v>
      </c>
      <c r="B23" s="16">
        <v>1.3280000000000001</v>
      </c>
      <c r="C23" s="16">
        <v>1.4650000000000001</v>
      </c>
      <c r="D23" s="16">
        <v>1.3680000000000001</v>
      </c>
      <c r="E23" s="16">
        <v>1.772</v>
      </c>
      <c r="F23" s="16">
        <v>1.923</v>
      </c>
      <c r="G23" s="16">
        <v>1.786</v>
      </c>
      <c r="H23" s="16">
        <v>5.0999999999999997E-2</v>
      </c>
      <c r="I23" s="16">
        <v>5.0999999999999997E-2</v>
      </c>
      <c r="J23" s="16">
        <v>5.0999999999999997E-2</v>
      </c>
      <c r="K23" s="16">
        <v>5.0999999999999997E-2</v>
      </c>
      <c r="L23" s="16">
        <v>5.0999999999999997E-2</v>
      </c>
      <c r="M23" s="16">
        <v>5.0999999999999997E-2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1791-C4F3-674C-94A4-0F157E84C40D}">
  <dimension ref="A1:S23"/>
  <sheetViews>
    <sheetView workbookViewId="0">
      <selection activeCell="P13" sqref="P13:Q20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5">
        <v>0.122</v>
      </c>
      <c r="C2" s="15">
        <v>0.11899999999999999</v>
      </c>
      <c r="D2" s="15">
        <v>0.11700000000000001</v>
      </c>
      <c r="E2" s="15">
        <v>5.0999999999999997E-2</v>
      </c>
      <c r="F2" s="15">
        <v>5.0999999999999997E-2</v>
      </c>
      <c r="G2" s="15">
        <v>5.0999999999999997E-2</v>
      </c>
      <c r="H2" s="15">
        <v>5.1999999999999998E-2</v>
      </c>
      <c r="I2" s="15">
        <v>5.0999999999999997E-2</v>
      </c>
      <c r="J2" s="15">
        <v>5.0999999999999997E-2</v>
      </c>
      <c r="K2" s="15">
        <v>5.0999999999999997E-2</v>
      </c>
      <c r="L2" s="15">
        <v>5.1999999999999998E-2</v>
      </c>
      <c r="M2" s="15">
        <v>5.1999999999999998E-2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5">
        <v>5.0999999999999997E-2</v>
      </c>
      <c r="C3" s="15">
        <v>5.0999999999999997E-2</v>
      </c>
      <c r="D3" s="15">
        <v>5.0999999999999997E-2</v>
      </c>
      <c r="E3" s="15">
        <v>5.0999999999999997E-2</v>
      </c>
      <c r="F3" s="15">
        <v>5.0999999999999997E-2</v>
      </c>
      <c r="G3" s="15">
        <v>5.0999999999999997E-2</v>
      </c>
      <c r="H3" s="15">
        <v>5.0999999999999997E-2</v>
      </c>
      <c r="I3" s="15">
        <v>5.0999999999999997E-2</v>
      </c>
      <c r="J3" s="15">
        <v>5.0999999999999997E-2</v>
      </c>
      <c r="K3" s="15">
        <v>5.0999999999999997E-2</v>
      </c>
      <c r="L3" s="15">
        <v>5.0999999999999997E-2</v>
      </c>
      <c r="M3" s="15">
        <v>5.0999999999999997E-2</v>
      </c>
      <c r="N3" s="3">
        <v>405</v>
      </c>
      <c r="P3" s="5">
        <v>0</v>
      </c>
      <c r="Q3" s="6">
        <f>B2</f>
        <v>0.122</v>
      </c>
      <c r="R3" s="6">
        <f>C2</f>
        <v>0.11899999999999999</v>
      </c>
      <c r="S3" s="6">
        <f>D2</f>
        <v>0.11700000000000001</v>
      </c>
    </row>
    <row r="4" spans="1:19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P4" s="7">
        <v>120</v>
      </c>
      <c r="Q4" s="6">
        <f>E6</f>
        <v>0.22800000000000001</v>
      </c>
      <c r="R4" s="6">
        <f>F6</f>
        <v>0.24099999999999999</v>
      </c>
      <c r="S4" s="6">
        <f>G6</f>
        <v>0.19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0.35499999999999998</v>
      </c>
      <c r="R5" s="6">
        <f>I10</f>
        <v>0.38600000000000001</v>
      </c>
      <c r="S5" s="6">
        <f>J10</f>
        <v>0.27800000000000002</v>
      </c>
    </row>
    <row r="6" spans="1:19" x14ac:dyDescent="0.2">
      <c r="A6" s="2" t="s">
        <v>0</v>
      </c>
      <c r="B6" s="16">
        <v>0.124</v>
      </c>
      <c r="C6" s="16">
        <v>0.121</v>
      </c>
      <c r="D6" s="16">
        <v>0.11899999999999999</v>
      </c>
      <c r="E6" s="16">
        <v>0.22800000000000001</v>
      </c>
      <c r="F6" s="16">
        <v>0.24099999999999999</v>
      </c>
      <c r="G6" s="16">
        <v>0.19</v>
      </c>
      <c r="H6" s="16">
        <v>5.1999999999999998E-2</v>
      </c>
      <c r="I6" s="16">
        <v>5.0999999999999997E-2</v>
      </c>
      <c r="J6" s="16">
        <v>5.0999999999999997E-2</v>
      </c>
      <c r="K6" s="16">
        <v>5.0999999999999997E-2</v>
      </c>
      <c r="L6" s="16">
        <v>5.1999999999999998E-2</v>
      </c>
      <c r="M6" s="16">
        <v>5.1999999999999998E-2</v>
      </c>
      <c r="N6" s="8">
        <v>340</v>
      </c>
      <c r="P6" s="7">
        <v>360</v>
      </c>
      <c r="Q6" s="6">
        <f>K14</f>
        <v>0.51500000000000001</v>
      </c>
      <c r="R6" s="6">
        <f>L14</f>
        <v>0.57899999999999996</v>
      </c>
      <c r="S6" s="6">
        <f>M14</f>
        <v>0.39600000000000002</v>
      </c>
    </row>
    <row r="7" spans="1:19" x14ac:dyDescent="0.2">
      <c r="A7" s="2" t="s">
        <v>1</v>
      </c>
      <c r="B7" s="16">
        <v>5.0999999999999997E-2</v>
      </c>
      <c r="C7" s="16">
        <v>5.0999999999999997E-2</v>
      </c>
      <c r="D7" s="16">
        <v>5.0999999999999997E-2</v>
      </c>
      <c r="E7" s="16">
        <v>5.0999999999999997E-2</v>
      </c>
      <c r="F7" s="16">
        <v>5.0999999999999997E-2</v>
      </c>
      <c r="G7" s="16">
        <v>5.0999999999999997E-2</v>
      </c>
      <c r="H7" s="16">
        <v>5.0999999999999997E-2</v>
      </c>
      <c r="I7" s="16">
        <v>5.0999999999999997E-2</v>
      </c>
      <c r="J7" s="16">
        <v>5.0999999999999997E-2</v>
      </c>
      <c r="K7" s="16">
        <v>5.0999999999999997E-2</v>
      </c>
      <c r="L7" s="16">
        <v>5.0999999999999997E-2</v>
      </c>
      <c r="M7" s="16">
        <v>5.0999999999999997E-2</v>
      </c>
      <c r="N7" s="8">
        <v>340</v>
      </c>
      <c r="P7" s="5">
        <v>480</v>
      </c>
      <c r="Q7" s="6">
        <f>B19</f>
        <v>0.70799999999999996</v>
      </c>
      <c r="R7" s="6">
        <f>C19</f>
        <v>0.80300000000000005</v>
      </c>
      <c r="S7" s="6">
        <f>D19</f>
        <v>0.53500000000000003</v>
      </c>
    </row>
    <row r="8" spans="1:19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P8" s="7">
        <v>600</v>
      </c>
      <c r="Q8" s="6">
        <f>E23</f>
        <v>0.97399999999999998</v>
      </c>
      <c r="R8" s="6">
        <f>F23</f>
        <v>1.0680000000000001</v>
      </c>
      <c r="S8" s="6">
        <f>G23</f>
        <v>0.71099999999999997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5">
        <v>0.127</v>
      </c>
      <c r="C10" s="14">
        <v>0.124</v>
      </c>
      <c r="D10" s="14">
        <v>0.121</v>
      </c>
      <c r="E10" s="14">
        <v>0.22900000000000001</v>
      </c>
      <c r="F10" s="14">
        <v>0.24099999999999999</v>
      </c>
      <c r="G10" s="14">
        <v>0.19</v>
      </c>
      <c r="H10" s="14">
        <v>0.35499999999999998</v>
      </c>
      <c r="I10" s="14">
        <v>0.38600000000000001</v>
      </c>
      <c r="J10" s="14">
        <v>0.27800000000000002</v>
      </c>
      <c r="K10" s="14">
        <v>5.0999999999999997E-2</v>
      </c>
      <c r="L10" s="14">
        <v>5.1999999999999998E-2</v>
      </c>
      <c r="M10" s="14">
        <v>5.1999999999999998E-2</v>
      </c>
      <c r="N10" s="3">
        <v>405</v>
      </c>
      <c r="P10" t="s">
        <v>7</v>
      </c>
      <c r="Q10">
        <f>SLOPE(Q3:Q8,$P$3:$P$8)</f>
        <v>1.3952380952380952E-3</v>
      </c>
      <c r="R10">
        <f>SLOPE(R3:R8,$P$3:$P$8)</f>
        <v>1.5771428571428573E-3</v>
      </c>
      <c r="S10">
        <f>SLOPE(S3:S8,$P$3:$P$8)</f>
        <v>9.8166666666666671E-4</v>
      </c>
    </row>
    <row r="11" spans="1:19" x14ac:dyDescent="0.2">
      <c r="A11" s="2" t="s">
        <v>1</v>
      </c>
      <c r="B11" s="13">
        <v>5.0999999999999997E-2</v>
      </c>
      <c r="C11" s="12">
        <v>5.0999999999999997E-2</v>
      </c>
      <c r="D11" s="12">
        <v>5.0999999999999997E-2</v>
      </c>
      <c r="E11" s="12">
        <v>5.0999999999999997E-2</v>
      </c>
      <c r="F11" s="12">
        <v>5.0999999999999997E-2</v>
      </c>
      <c r="G11" s="12">
        <v>5.0999999999999997E-2</v>
      </c>
      <c r="H11" s="12">
        <v>5.0999999999999997E-2</v>
      </c>
      <c r="I11" s="12">
        <v>5.0999999999999997E-2</v>
      </c>
      <c r="J11" s="12">
        <v>5.0999999999999997E-2</v>
      </c>
      <c r="K11" s="12">
        <v>5.0999999999999997E-2</v>
      </c>
      <c r="L11" s="12">
        <v>5.0999999999999997E-2</v>
      </c>
      <c r="M11" s="12">
        <v>5.0999999999999997E-2</v>
      </c>
      <c r="N11" s="3">
        <v>405</v>
      </c>
      <c r="P11" t="s">
        <v>6</v>
      </c>
      <c r="Q11">
        <f>_xlfn.STDEV.P(Q10:S10)</f>
        <v>2.4915915537357879E-4</v>
      </c>
    </row>
    <row r="12" spans="1:19" x14ac:dyDescent="0.2">
      <c r="P12" t="s">
        <v>8</v>
      </c>
      <c r="Q12">
        <f>AVERAGE(Q10:S10)</f>
        <v>1.318015873015873E-3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6">
        <v>0.13</v>
      </c>
      <c r="C14" s="16">
        <v>0.128</v>
      </c>
      <c r="D14" s="16">
        <v>0.123</v>
      </c>
      <c r="E14" s="16">
        <v>0.23</v>
      </c>
      <c r="F14" s="16">
        <v>0.24199999999999999</v>
      </c>
      <c r="G14" s="16">
        <v>0.192</v>
      </c>
      <c r="H14" s="16">
        <v>0.35499999999999998</v>
      </c>
      <c r="I14" s="16">
        <v>0.38500000000000001</v>
      </c>
      <c r="J14" s="16">
        <v>0.27700000000000002</v>
      </c>
      <c r="K14" s="16">
        <v>0.51500000000000001</v>
      </c>
      <c r="L14" s="16">
        <v>0.57899999999999996</v>
      </c>
      <c r="M14" s="16">
        <v>0.39600000000000002</v>
      </c>
      <c r="N14" s="3">
        <v>405</v>
      </c>
    </row>
    <row r="15" spans="1:19" x14ac:dyDescent="0.2">
      <c r="A15" s="2" t="s">
        <v>1</v>
      </c>
      <c r="B15" s="16">
        <v>5.0999999999999997E-2</v>
      </c>
      <c r="C15" s="16">
        <v>5.0999999999999997E-2</v>
      </c>
      <c r="D15" s="16">
        <v>5.0999999999999997E-2</v>
      </c>
      <c r="E15" s="16">
        <v>5.1999999999999998E-2</v>
      </c>
      <c r="F15" s="16">
        <v>5.0999999999999997E-2</v>
      </c>
      <c r="G15" s="16">
        <v>5.0999999999999997E-2</v>
      </c>
      <c r="H15" s="16">
        <v>5.0999999999999997E-2</v>
      </c>
      <c r="I15" s="16">
        <v>5.0999999999999997E-2</v>
      </c>
      <c r="J15" s="16">
        <v>5.0999999999999997E-2</v>
      </c>
      <c r="K15" s="16">
        <v>5.0999999999999997E-2</v>
      </c>
      <c r="L15" s="16">
        <v>5.0999999999999997E-2</v>
      </c>
      <c r="M15" s="16">
        <v>5.0999999999999997E-2</v>
      </c>
      <c r="N15" s="3">
        <v>405</v>
      </c>
    </row>
    <row r="16" spans="1:19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6">
        <v>0.13200000000000001</v>
      </c>
      <c r="C18" s="16">
        <v>0.13</v>
      </c>
      <c r="D18" s="16">
        <v>0.124</v>
      </c>
      <c r="E18" s="16">
        <v>0.23200000000000001</v>
      </c>
      <c r="F18" s="16">
        <v>0.24399999999999999</v>
      </c>
      <c r="G18" s="16">
        <v>0.193</v>
      </c>
      <c r="H18" s="16">
        <v>0.35499999999999998</v>
      </c>
      <c r="I18" s="16">
        <v>0.38700000000000001</v>
      </c>
      <c r="J18" s="16">
        <v>0.27900000000000003</v>
      </c>
      <c r="K18" s="16">
        <v>0.51300000000000001</v>
      </c>
      <c r="L18" s="16">
        <v>0.57799999999999996</v>
      </c>
      <c r="M18" s="16">
        <v>0.39500000000000002</v>
      </c>
      <c r="N18" s="3">
        <v>405</v>
      </c>
    </row>
    <row r="19" spans="1:14" x14ac:dyDescent="0.2">
      <c r="A19" s="2" t="s">
        <v>1</v>
      </c>
      <c r="B19" s="16">
        <v>0.70799999999999996</v>
      </c>
      <c r="C19" s="16">
        <v>0.80300000000000005</v>
      </c>
      <c r="D19" s="16">
        <v>0.53500000000000003</v>
      </c>
      <c r="E19" s="16">
        <v>5.0999999999999997E-2</v>
      </c>
      <c r="F19" s="16">
        <v>5.0999999999999997E-2</v>
      </c>
      <c r="G19" s="16">
        <v>5.0999999999999997E-2</v>
      </c>
      <c r="H19" s="16">
        <v>5.0999999999999997E-2</v>
      </c>
      <c r="I19" s="16">
        <v>5.0999999999999997E-2</v>
      </c>
      <c r="J19" s="16">
        <v>5.0999999999999997E-2</v>
      </c>
      <c r="K19" s="16">
        <v>5.0999999999999997E-2</v>
      </c>
      <c r="L19" s="16">
        <v>5.0999999999999997E-2</v>
      </c>
      <c r="M19" s="16">
        <v>5.0999999999999997E-2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6">
        <v>0.13500000000000001</v>
      </c>
      <c r="C22" s="16">
        <v>0.13200000000000001</v>
      </c>
      <c r="D22" s="16">
        <v>0.126</v>
      </c>
      <c r="E22" s="16">
        <v>0.23400000000000001</v>
      </c>
      <c r="F22" s="16">
        <v>0.246</v>
      </c>
      <c r="G22" s="16">
        <v>0.193</v>
      </c>
      <c r="H22" s="16">
        <v>0.35599999999999998</v>
      </c>
      <c r="I22" s="16">
        <v>0.38800000000000001</v>
      </c>
      <c r="J22" s="16">
        <v>0.28000000000000003</v>
      </c>
      <c r="K22" s="16">
        <v>0.51200000000000001</v>
      </c>
      <c r="L22" s="16">
        <v>0.57799999999999996</v>
      </c>
      <c r="M22" s="16">
        <v>0.39600000000000002</v>
      </c>
      <c r="N22" s="3">
        <v>405</v>
      </c>
    </row>
    <row r="23" spans="1:14" x14ac:dyDescent="0.2">
      <c r="A23" s="2" t="s">
        <v>1</v>
      </c>
      <c r="B23" s="16">
        <v>0.71</v>
      </c>
      <c r="C23" s="16">
        <v>0.8</v>
      </c>
      <c r="D23" s="16">
        <v>0.53400000000000003</v>
      </c>
      <c r="E23" s="16">
        <v>0.97399999999999998</v>
      </c>
      <c r="F23" s="16">
        <v>1.0680000000000001</v>
      </c>
      <c r="G23" s="16">
        <v>0.71099999999999997</v>
      </c>
      <c r="H23" s="16">
        <v>5.0999999999999997E-2</v>
      </c>
      <c r="I23" s="16">
        <v>5.0999999999999997E-2</v>
      </c>
      <c r="J23" s="16">
        <v>5.0999999999999997E-2</v>
      </c>
      <c r="K23" s="16">
        <v>5.0999999999999997E-2</v>
      </c>
      <c r="L23" s="16">
        <v>5.0999999999999997E-2</v>
      </c>
      <c r="M23" s="16">
        <v>5.0999999999999997E-2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83EB-0857-6E40-91AF-7E6118100769}">
  <dimension ref="A1:S23"/>
  <sheetViews>
    <sheetView workbookViewId="0">
      <selection activeCell="P13" sqref="P13:Q19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5">
        <v>0.123</v>
      </c>
      <c r="C2" s="15">
        <v>0.12</v>
      </c>
      <c r="D2" s="15">
        <v>0.11799999999999999</v>
      </c>
      <c r="E2" s="15">
        <v>5.0999999999999997E-2</v>
      </c>
      <c r="F2" s="15">
        <v>5.0999999999999997E-2</v>
      </c>
      <c r="G2" s="15">
        <v>5.0999999999999997E-2</v>
      </c>
      <c r="H2" s="15">
        <v>5.0999999999999997E-2</v>
      </c>
      <c r="I2" s="15">
        <v>5.1999999999999998E-2</v>
      </c>
      <c r="J2" s="15">
        <v>5.0999999999999997E-2</v>
      </c>
      <c r="K2" s="15">
        <v>5.0999999999999997E-2</v>
      </c>
      <c r="L2" s="15">
        <v>5.0999999999999997E-2</v>
      </c>
      <c r="M2" s="15">
        <v>5.0999999999999997E-2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5">
        <v>5.0999999999999997E-2</v>
      </c>
      <c r="C3" s="15">
        <v>5.0999999999999997E-2</v>
      </c>
      <c r="D3" s="15">
        <v>5.0999999999999997E-2</v>
      </c>
      <c r="E3" s="15">
        <v>5.0999999999999997E-2</v>
      </c>
      <c r="F3" s="15">
        <v>5.0999999999999997E-2</v>
      </c>
      <c r="G3" s="15">
        <v>5.0999999999999997E-2</v>
      </c>
      <c r="H3" s="15">
        <v>5.0999999999999997E-2</v>
      </c>
      <c r="I3" s="15">
        <v>5.0999999999999997E-2</v>
      </c>
      <c r="J3" s="15">
        <v>5.0999999999999997E-2</v>
      </c>
      <c r="K3" s="15">
        <v>5.0999999999999997E-2</v>
      </c>
      <c r="L3" s="15">
        <v>5.0999999999999997E-2</v>
      </c>
      <c r="M3" s="15">
        <v>5.0999999999999997E-2</v>
      </c>
      <c r="N3" s="3">
        <v>405</v>
      </c>
      <c r="P3" s="5">
        <v>0</v>
      </c>
      <c r="Q3" s="6">
        <f>B2</f>
        <v>0.123</v>
      </c>
      <c r="R3" s="6">
        <f>C2</f>
        <v>0.12</v>
      </c>
      <c r="S3" s="6">
        <f>D2</f>
        <v>0.11799999999999999</v>
      </c>
    </row>
    <row r="4" spans="1:19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P4" s="7">
        <v>120</v>
      </c>
      <c r="Q4" s="6">
        <f>E6</f>
        <v>0.159</v>
      </c>
      <c r="R4" s="6">
        <f>F6</f>
        <v>0.20799999999999999</v>
      </c>
      <c r="S4" s="6">
        <f>G6</f>
        <v>0.216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0.215</v>
      </c>
      <c r="R5" s="6">
        <f>I10</f>
        <v>0.32</v>
      </c>
      <c r="S5" s="6">
        <f>J10</f>
        <v>0.33800000000000002</v>
      </c>
    </row>
    <row r="6" spans="1:19" x14ac:dyDescent="0.2">
      <c r="A6" s="2" t="s">
        <v>0</v>
      </c>
      <c r="B6" s="16">
        <v>0.124</v>
      </c>
      <c r="C6" s="16">
        <v>0.122</v>
      </c>
      <c r="D6" s="16">
        <v>0.122</v>
      </c>
      <c r="E6" s="16">
        <v>0.159</v>
      </c>
      <c r="F6" s="16">
        <v>0.20799999999999999</v>
      </c>
      <c r="G6" s="16">
        <v>0.216</v>
      </c>
      <c r="H6" s="16">
        <v>5.0999999999999997E-2</v>
      </c>
      <c r="I6" s="16">
        <v>5.1999999999999998E-2</v>
      </c>
      <c r="J6" s="16">
        <v>5.0999999999999997E-2</v>
      </c>
      <c r="K6" s="16">
        <v>5.0999999999999997E-2</v>
      </c>
      <c r="L6" s="16">
        <v>5.0999999999999997E-2</v>
      </c>
      <c r="M6" s="16">
        <v>5.0999999999999997E-2</v>
      </c>
      <c r="N6" s="8">
        <v>340</v>
      </c>
      <c r="P6" s="7">
        <v>360</v>
      </c>
      <c r="Q6" s="6">
        <f>K14</f>
        <v>0.27900000000000003</v>
      </c>
      <c r="R6" s="6">
        <f>L14</f>
        <v>0.45300000000000001</v>
      </c>
      <c r="S6" s="6">
        <f>M14</f>
        <v>0.48</v>
      </c>
    </row>
    <row r="7" spans="1:19" x14ac:dyDescent="0.2">
      <c r="A7" s="2" t="s">
        <v>1</v>
      </c>
      <c r="B7" s="16">
        <v>5.0999999999999997E-2</v>
      </c>
      <c r="C7" s="16">
        <v>5.0999999999999997E-2</v>
      </c>
      <c r="D7" s="16">
        <v>5.0999999999999997E-2</v>
      </c>
      <c r="E7" s="16">
        <v>5.0999999999999997E-2</v>
      </c>
      <c r="F7" s="16">
        <v>5.0999999999999997E-2</v>
      </c>
      <c r="G7" s="16">
        <v>5.0999999999999997E-2</v>
      </c>
      <c r="H7" s="16">
        <v>5.0999999999999997E-2</v>
      </c>
      <c r="I7" s="16">
        <v>5.0999999999999997E-2</v>
      </c>
      <c r="J7" s="16">
        <v>5.0999999999999997E-2</v>
      </c>
      <c r="K7" s="16">
        <v>5.0999999999999997E-2</v>
      </c>
      <c r="L7" s="16">
        <v>5.0999999999999997E-2</v>
      </c>
      <c r="M7" s="16">
        <v>5.0999999999999997E-2</v>
      </c>
      <c r="N7" s="8">
        <v>340</v>
      </c>
      <c r="P7" s="5">
        <v>480</v>
      </c>
      <c r="Q7" s="6">
        <f>B19</f>
        <v>0.35699999999999998</v>
      </c>
      <c r="R7" s="6">
        <f>C19</f>
        <v>0.61099999999999999</v>
      </c>
      <c r="S7" s="6">
        <f>D19</f>
        <v>0.65</v>
      </c>
    </row>
    <row r="8" spans="1:19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P8" s="7">
        <v>600</v>
      </c>
      <c r="Q8" s="6">
        <f>E23</f>
        <v>0.45400000000000001</v>
      </c>
      <c r="R8" s="6">
        <f>F23</f>
        <v>0.81</v>
      </c>
      <c r="S8" s="6">
        <f>G23</f>
        <v>0.86699999999999999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6">
        <v>0.126</v>
      </c>
      <c r="C10" s="16">
        <v>0.124</v>
      </c>
      <c r="D10" s="16">
        <v>0.126</v>
      </c>
      <c r="E10" s="16">
        <v>0.159</v>
      </c>
      <c r="F10" s="16">
        <v>0.20899999999999999</v>
      </c>
      <c r="G10" s="16">
        <v>0.216</v>
      </c>
      <c r="H10" s="16">
        <v>0.215</v>
      </c>
      <c r="I10" s="16">
        <v>0.32</v>
      </c>
      <c r="J10" s="16">
        <v>0.33800000000000002</v>
      </c>
      <c r="K10" s="16">
        <v>5.0999999999999997E-2</v>
      </c>
      <c r="L10" s="16">
        <v>5.0999999999999997E-2</v>
      </c>
      <c r="M10" s="16">
        <v>5.0999999999999997E-2</v>
      </c>
      <c r="N10" s="3">
        <v>405</v>
      </c>
      <c r="P10" t="s">
        <v>7</v>
      </c>
      <c r="Q10">
        <f>SLOPE(Q3:Q8,$P$3:$P$8)</f>
        <v>5.5071428571428567E-4</v>
      </c>
      <c r="R10">
        <f>SLOPE(R3:R8,$P$3:$P$8)</f>
        <v>1.1409523809523812E-3</v>
      </c>
      <c r="S10">
        <f>SLOPE(S3:S8,$P$3:$P$8)</f>
        <v>1.2354761904761905E-3</v>
      </c>
    </row>
    <row r="11" spans="1:19" x14ac:dyDescent="0.2">
      <c r="A11" s="2" t="s">
        <v>1</v>
      </c>
      <c r="B11" s="16">
        <v>5.0999999999999997E-2</v>
      </c>
      <c r="C11" s="16">
        <v>5.0999999999999997E-2</v>
      </c>
      <c r="D11" s="16">
        <v>5.0999999999999997E-2</v>
      </c>
      <c r="E11" s="16">
        <v>5.0999999999999997E-2</v>
      </c>
      <c r="F11" s="16">
        <v>5.0999999999999997E-2</v>
      </c>
      <c r="G11" s="16">
        <v>5.0999999999999997E-2</v>
      </c>
      <c r="H11" s="16">
        <v>5.0999999999999997E-2</v>
      </c>
      <c r="I11" s="16">
        <v>5.0999999999999997E-2</v>
      </c>
      <c r="J11" s="16">
        <v>5.0999999999999997E-2</v>
      </c>
      <c r="K11" s="16">
        <v>5.0999999999999997E-2</v>
      </c>
      <c r="L11" s="16">
        <v>5.3999999999999999E-2</v>
      </c>
      <c r="M11" s="16">
        <v>5.0999999999999997E-2</v>
      </c>
      <c r="N11" s="3">
        <v>405</v>
      </c>
      <c r="P11" t="s">
        <v>6</v>
      </c>
      <c r="Q11">
        <f>_xlfn.STDEV.P(Q10:S10)</f>
        <v>3.0298782994450831E-4</v>
      </c>
    </row>
    <row r="12" spans="1:19" x14ac:dyDescent="0.2">
      <c r="P12" t="s">
        <v>8</v>
      </c>
      <c r="Q12">
        <f>AVERAGE(Q10:S10)</f>
        <v>9.7571428571428581E-4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6">
        <v>0.129</v>
      </c>
      <c r="C14" s="16">
        <v>0.127</v>
      </c>
      <c r="D14" s="16">
        <v>0.13100000000000001</v>
      </c>
      <c r="E14" s="16">
        <v>0.16</v>
      </c>
      <c r="F14" s="16">
        <v>0.20899999999999999</v>
      </c>
      <c r="G14" s="16">
        <v>0.217</v>
      </c>
      <c r="H14" s="16">
        <v>0.214</v>
      </c>
      <c r="I14" s="16">
        <v>0.31900000000000001</v>
      </c>
      <c r="J14" s="16">
        <v>0.33800000000000002</v>
      </c>
      <c r="K14" s="16">
        <v>0.27900000000000003</v>
      </c>
      <c r="L14" s="16">
        <v>0.45300000000000001</v>
      </c>
      <c r="M14" s="16">
        <v>0.48</v>
      </c>
      <c r="N14" s="3">
        <v>405</v>
      </c>
    </row>
    <row r="15" spans="1:19" x14ac:dyDescent="0.2">
      <c r="A15" s="2" t="s">
        <v>1</v>
      </c>
      <c r="B15" s="16">
        <v>5.0999999999999997E-2</v>
      </c>
      <c r="C15" s="16">
        <v>5.0999999999999997E-2</v>
      </c>
      <c r="D15" s="16">
        <v>5.0999999999999997E-2</v>
      </c>
      <c r="E15" s="16">
        <v>5.0999999999999997E-2</v>
      </c>
      <c r="F15" s="16">
        <v>5.0999999999999997E-2</v>
      </c>
      <c r="G15" s="16">
        <v>5.0999999999999997E-2</v>
      </c>
      <c r="H15" s="16">
        <v>5.0999999999999997E-2</v>
      </c>
      <c r="I15" s="16">
        <v>5.0999999999999997E-2</v>
      </c>
      <c r="J15" s="16">
        <v>5.0999999999999997E-2</v>
      </c>
      <c r="K15" s="16">
        <v>5.0999999999999997E-2</v>
      </c>
      <c r="L15" s="16">
        <v>5.3999999999999999E-2</v>
      </c>
      <c r="M15" s="16">
        <v>5.0999999999999997E-2</v>
      </c>
      <c r="N15" s="3">
        <v>405</v>
      </c>
    </row>
    <row r="16" spans="1:19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6">
        <v>0.13</v>
      </c>
      <c r="C18" s="16">
        <v>0.129</v>
      </c>
      <c r="D18" s="16">
        <v>0.13500000000000001</v>
      </c>
      <c r="E18" s="16">
        <v>0.161</v>
      </c>
      <c r="F18" s="16">
        <v>0.21099999999999999</v>
      </c>
      <c r="G18" s="16">
        <v>0.219</v>
      </c>
      <c r="H18" s="16">
        <v>0.21299999999999999</v>
      </c>
      <c r="I18" s="16">
        <v>0.31900000000000001</v>
      </c>
      <c r="J18" s="16">
        <v>0.33900000000000002</v>
      </c>
      <c r="K18" s="16">
        <v>0.27800000000000002</v>
      </c>
      <c r="L18" s="16">
        <v>0.45200000000000001</v>
      </c>
      <c r="M18" s="16">
        <v>0.47899999999999998</v>
      </c>
      <c r="N18" s="3">
        <v>405</v>
      </c>
    </row>
    <row r="19" spans="1:14" x14ac:dyDescent="0.2">
      <c r="A19" s="2" t="s">
        <v>1</v>
      </c>
      <c r="B19" s="16">
        <v>0.35699999999999998</v>
      </c>
      <c r="C19" s="16">
        <v>0.61099999999999999</v>
      </c>
      <c r="D19" s="16">
        <v>0.65</v>
      </c>
      <c r="E19" s="16">
        <v>5.0999999999999997E-2</v>
      </c>
      <c r="F19" s="16">
        <v>5.0999999999999997E-2</v>
      </c>
      <c r="G19" s="16">
        <v>5.0999999999999997E-2</v>
      </c>
      <c r="H19" s="16">
        <v>5.0999999999999997E-2</v>
      </c>
      <c r="I19" s="16">
        <v>5.0999999999999997E-2</v>
      </c>
      <c r="J19" s="16">
        <v>5.0999999999999997E-2</v>
      </c>
      <c r="K19" s="16">
        <v>5.0999999999999997E-2</v>
      </c>
      <c r="L19" s="16">
        <v>5.3999999999999999E-2</v>
      </c>
      <c r="M19" s="16">
        <v>5.0999999999999997E-2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6">
        <v>0.13200000000000001</v>
      </c>
      <c r="C22" s="16">
        <v>0.13100000000000001</v>
      </c>
      <c r="D22" s="16">
        <v>0.13800000000000001</v>
      </c>
      <c r="E22" s="16">
        <v>0.161</v>
      </c>
      <c r="F22" s="16">
        <v>0.21299999999999999</v>
      </c>
      <c r="G22" s="16">
        <v>0.22</v>
      </c>
      <c r="H22" s="16">
        <v>0.214</v>
      </c>
      <c r="I22" s="16">
        <v>0.32100000000000001</v>
      </c>
      <c r="J22" s="16">
        <v>0.34100000000000003</v>
      </c>
      <c r="K22" s="16">
        <v>0.27700000000000002</v>
      </c>
      <c r="L22" s="16">
        <v>0.45200000000000001</v>
      </c>
      <c r="M22" s="16">
        <v>0.47799999999999998</v>
      </c>
      <c r="N22" s="3">
        <v>405</v>
      </c>
    </row>
    <row r="23" spans="1:14" x14ac:dyDescent="0.2">
      <c r="A23" s="2" t="s">
        <v>1</v>
      </c>
      <c r="B23" s="16">
        <v>0.35499999999999998</v>
      </c>
      <c r="C23" s="16">
        <v>0.60799999999999998</v>
      </c>
      <c r="D23" s="16">
        <v>0.64800000000000002</v>
      </c>
      <c r="E23" s="16">
        <v>0.45400000000000001</v>
      </c>
      <c r="F23" s="16">
        <v>0.81</v>
      </c>
      <c r="G23" s="16">
        <v>0.86699999999999999</v>
      </c>
      <c r="H23" s="16">
        <v>5.0999999999999997E-2</v>
      </c>
      <c r="I23" s="16">
        <v>5.0999999999999997E-2</v>
      </c>
      <c r="J23" s="16">
        <v>5.0999999999999997E-2</v>
      </c>
      <c r="K23" s="16">
        <v>5.0999999999999997E-2</v>
      </c>
      <c r="L23" s="16">
        <v>5.2999999999999999E-2</v>
      </c>
      <c r="M23" s="16">
        <v>5.0999999999999997E-2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95CAE-D62F-7346-93FB-78B0541BB6BA}">
  <dimension ref="A1:S23"/>
  <sheetViews>
    <sheetView workbookViewId="0">
      <selection activeCell="P13" sqref="P13:Q19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5">
        <v>0.13600000000000001</v>
      </c>
      <c r="C2" s="15">
        <v>0.129</v>
      </c>
      <c r="D2" s="15">
        <v>0.13</v>
      </c>
      <c r="E2" s="15">
        <v>5.0999999999999997E-2</v>
      </c>
      <c r="F2" s="15">
        <v>5.0999999999999997E-2</v>
      </c>
      <c r="G2" s="15">
        <v>5.0999999999999997E-2</v>
      </c>
      <c r="H2" s="15">
        <v>5.0999999999999997E-2</v>
      </c>
      <c r="I2" s="15">
        <v>5.0999999999999997E-2</v>
      </c>
      <c r="J2" s="15">
        <v>5.0999999999999997E-2</v>
      </c>
      <c r="K2" s="15">
        <v>5.0999999999999997E-2</v>
      </c>
      <c r="L2" s="15">
        <v>5.0999999999999997E-2</v>
      </c>
      <c r="M2" s="15">
        <v>5.0999999999999997E-2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5">
        <v>5.0999999999999997E-2</v>
      </c>
      <c r="C3" s="15">
        <v>5.0999999999999997E-2</v>
      </c>
      <c r="D3" s="15">
        <v>5.0999999999999997E-2</v>
      </c>
      <c r="E3" s="15">
        <v>5.0999999999999997E-2</v>
      </c>
      <c r="F3" s="15">
        <v>5.0999999999999997E-2</v>
      </c>
      <c r="G3" s="15">
        <v>5.1999999999999998E-2</v>
      </c>
      <c r="H3" s="15">
        <v>5.0999999999999997E-2</v>
      </c>
      <c r="I3" s="15">
        <v>5.0999999999999997E-2</v>
      </c>
      <c r="J3" s="15">
        <v>5.0999999999999997E-2</v>
      </c>
      <c r="K3" s="15">
        <v>5.0999999999999997E-2</v>
      </c>
      <c r="L3" s="15">
        <v>5.0999999999999997E-2</v>
      </c>
      <c r="M3" s="15">
        <v>5.1999999999999998E-2</v>
      </c>
      <c r="N3" s="3">
        <v>405</v>
      </c>
      <c r="P3" s="5">
        <v>0</v>
      </c>
      <c r="Q3" s="6">
        <f>B2</f>
        <v>0.13600000000000001</v>
      </c>
      <c r="R3" s="6">
        <f>C2</f>
        <v>0.129</v>
      </c>
      <c r="S3" s="6">
        <f>D2</f>
        <v>0.13</v>
      </c>
    </row>
    <row r="4" spans="1:19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P4" s="7">
        <v>120</v>
      </c>
      <c r="Q4" s="6">
        <f>E6</f>
        <v>0.254</v>
      </c>
      <c r="R4" s="6">
        <f>F6</f>
        <v>0.34200000000000003</v>
      </c>
      <c r="S4" s="6">
        <f>G6</f>
        <v>0.35899999999999999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0.40100000000000002</v>
      </c>
      <c r="R5" s="6">
        <f>I10</f>
        <v>0.60499999999999998</v>
      </c>
      <c r="S5" s="6">
        <f>J10</f>
        <v>0.63100000000000001</v>
      </c>
    </row>
    <row r="6" spans="1:19" x14ac:dyDescent="0.2">
      <c r="A6" s="2" t="s">
        <v>0</v>
      </c>
      <c r="B6" s="16">
        <v>0.154</v>
      </c>
      <c r="C6" s="16">
        <v>0.14499999999999999</v>
      </c>
      <c r="D6" s="16">
        <v>0.14099999999999999</v>
      </c>
      <c r="E6" s="16">
        <v>0.254</v>
      </c>
      <c r="F6" s="16">
        <v>0.34200000000000003</v>
      </c>
      <c r="G6" s="16">
        <v>0.35899999999999999</v>
      </c>
      <c r="H6" s="16">
        <v>5.0999999999999997E-2</v>
      </c>
      <c r="I6" s="16">
        <v>5.0999999999999997E-2</v>
      </c>
      <c r="J6" s="16">
        <v>5.0999999999999997E-2</v>
      </c>
      <c r="K6" s="16">
        <v>5.0999999999999997E-2</v>
      </c>
      <c r="L6" s="16">
        <v>5.0999999999999997E-2</v>
      </c>
      <c r="M6" s="16">
        <v>5.0999999999999997E-2</v>
      </c>
      <c r="N6" s="8">
        <v>340</v>
      </c>
      <c r="P6" s="7">
        <v>360</v>
      </c>
      <c r="Q6" s="6">
        <f>K14</f>
        <v>0.55900000000000005</v>
      </c>
      <c r="R6" s="6">
        <f>L14</f>
        <v>0.9</v>
      </c>
      <c r="S6" s="6">
        <f>M14</f>
        <v>0.93100000000000005</v>
      </c>
    </row>
    <row r="7" spans="1:19" x14ac:dyDescent="0.2">
      <c r="A7" s="2" t="s">
        <v>1</v>
      </c>
      <c r="B7" s="16">
        <v>5.0999999999999997E-2</v>
      </c>
      <c r="C7" s="16">
        <v>5.0999999999999997E-2</v>
      </c>
      <c r="D7" s="16">
        <v>5.0999999999999997E-2</v>
      </c>
      <c r="E7" s="16">
        <v>5.0999999999999997E-2</v>
      </c>
      <c r="F7" s="16">
        <v>5.0999999999999997E-2</v>
      </c>
      <c r="G7" s="16">
        <v>5.1999999999999998E-2</v>
      </c>
      <c r="H7" s="16">
        <v>5.0999999999999997E-2</v>
      </c>
      <c r="I7" s="16">
        <v>5.1999999999999998E-2</v>
      </c>
      <c r="J7" s="16">
        <v>5.0999999999999997E-2</v>
      </c>
      <c r="K7" s="16">
        <v>5.0999999999999997E-2</v>
      </c>
      <c r="L7" s="16">
        <v>5.0999999999999997E-2</v>
      </c>
      <c r="M7" s="16">
        <v>5.1999999999999998E-2</v>
      </c>
      <c r="N7" s="8">
        <v>340</v>
      </c>
      <c r="P7" s="5">
        <v>480</v>
      </c>
      <c r="Q7" s="6">
        <f>B19</f>
        <v>0.78600000000000003</v>
      </c>
      <c r="R7" s="6">
        <f>C19</f>
        <v>1.2809999999999999</v>
      </c>
      <c r="S7" s="6">
        <f>D19</f>
        <v>1.2490000000000001</v>
      </c>
    </row>
    <row r="8" spans="1:19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P8" s="7">
        <v>600</v>
      </c>
      <c r="Q8" s="6">
        <f>E23</f>
        <v>1.028</v>
      </c>
      <c r="R8" s="6">
        <f>F23</f>
        <v>1.63</v>
      </c>
      <c r="S8" s="6">
        <f>G23</f>
        <v>1.6990000000000001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6">
        <v>0.159</v>
      </c>
      <c r="C10" s="16">
        <v>0.16</v>
      </c>
      <c r="D10" s="16">
        <v>0.15</v>
      </c>
      <c r="E10" s="16">
        <v>0.26200000000000001</v>
      </c>
      <c r="F10" s="16">
        <v>0.34399999999999997</v>
      </c>
      <c r="G10" s="16">
        <v>0.36299999999999999</v>
      </c>
      <c r="H10" s="16">
        <v>0.40100000000000002</v>
      </c>
      <c r="I10" s="16">
        <v>0.60499999999999998</v>
      </c>
      <c r="J10" s="16">
        <v>0.63100000000000001</v>
      </c>
      <c r="K10" s="16">
        <v>5.0999999999999997E-2</v>
      </c>
      <c r="L10" s="16">
        <v>5.0999999999999997E-2</v>
      </c>
      <c r="M10" s="16">
        <v>5.0999999999999997E-2</v>
      </c>
      <c r="N10" s="3">
        <v>405</v>
      </c>
      <c r="P10" t="s">
        <v>7</v>
      </c>
      <c r="Q10">
        <f>SLOPE(Q3:Q8,$P$3:$P$8)</f>
        <v>1.4795238095238097E-3</v>
      </c>
    </row>
    <row r="11" spans="1:19" x14ac:dyDescent="0.2">
      <c r="A11" s="2" t="s">
        <v>1</v>
      </c>
      <c r="B11" s="16">
        <v>5.0999999999999997E-2</v>
      </c>
      <c r="C11" s="16">
        <v>5.0999999999999997E-2</v>
      </c>
      <c r="D11" s="16">
        <v>5.0999999999999997E-2</v>
      </c>
      <c r="E11" s="16">
        <v>5.0999999999999997E-2</v>
      </c>
      <c r="F11" s="16">
        <v>5.0999999999999997E-2</v>
      </c>
      <c r="G11" s="16">
        <v>5.1999999999999998E-2</v>
      </c>
      <c r="H11" s="16">
        <v>5.0999999999999997E-2</v>
      </c>
      <c r="I11" s="16">
        <v>5.1999999999999998E-2</v>
      </c>
      <c r="J11" s="16">
        <v>5.0999999999999997E-2</v>
      </c>
      <c r="K11" s="16">
        <v>5.0999999999999997E-2</v>
      </c>
      <c r="L11" s="16">
        <v>5.0999999999999997E-2</v>
      </c>
      <c r="M11" s="16">
        <v>5.1999999999999998E-2</v>
      </c>
      <c r="N11" s="3">
        <v>405</v>
      </c>
      <c r="P11" t="s">
        <v>6</v>
      </c>
      <c r="Q11">
        <f>_xlfn.STDEV.P(Q10:S10)</f>
        <v>0</v>
      </c>
    </row>
    <row r="12" spans="1:19" x14ac:dyDescent="0.2">
      <c r="P12" t="s">
        <v>8</v>
      </c>
      <c r="Q12">
        <f>AVERAGE(Q10:S10)</f>
        <v>1.4795238095238097E-3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6">
        <v>0.151</v>
      </c>
      <c r="C14" s="16">
        <v>0.152</v>
      </c>
      <c r="D14" s="16">
        <v>0.161</v>
      </c>
      <c r="E14" s="16">
        <v>0.29399999999999998</v>
      </c>
      <c r="F14" s="16">
        <v>0.34799999999999998</v>
      </c>
      <c r="G14" s="16">
        <v>0.40400000000000003</v>
      </c>
      <c r="H14" s="16">
        <v>0.40200000000000002</v>
      </c>
      <c r="I14" s="16">
        <v>0.60799999999999998</v>
      </c>
      <c r="J14" s="16">
        <v>0.64400000000000002</v>
      </c>
      <c r="K14" s="16">
        <v>0.55900000000000005</v>
      </c>
      <c r="L14" s="16">
        <v>0.9</v>
      </c>
      <c r="M14" s="16">
        <v>0.93100000000000005</v>
      </c>
      <c r="N14" s="3">
        <v>405</v>
      </c>
    </row>
    <row r="15" spans="1:19" x14ac:dyDescent="0.2">
      <c r="A15" s="2" t="s">
        <v>1</v>
      </c>
      <c r="B15" s="16">
        <v>5.0999999999999997E-2</v>
      </c>
      <c r="C15" s="16">
        <v>5.0999999999999997E-2</v>
      </c>
      <c r="D15" s="16">
        <v>5.0999999999999997E-2</v>
      </c>
      <c r="E15" s="16">
        <v>5.0999999999999997E-2</v>
      </c>
      <c r="F15" s="16">
        <v>5.0999999999999997E-2</v>
      </c>
      <c r="G15" s="16">
        <v>5.1999999999999998E-2</v>
      </c>
      <c r="H15" s="16">
        <v>5.0999999999999997E-2</v>
      </c>
      <c r="I15" s="16">
        <v>5.1999999999999998E-2</v>
      </c>
      <c r="J15" s="16">
        <v>5.0999999999999997E-2</v>
      </c>
      <c r="K15" s="16">
        <v>5.0999999999999997E-2</v>
      </c>
      <c r="L15" s="16">
        <v>5.0999999999999997E-2</v>
      </c>
      <c r="M15" s="16">
        <v>5.1999999999999998E-2</v>
      </c>
      <c r="N15" s="3">
        <v>405</v>
      </c>
    </row>
    <row r="16" spans="1:19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6">
        <v>0.161</v>
      </c>
      <c r="C18" s="16">
        <v>0.157</v>
      </c>
      <c r="D18" s="16">
        <v>0.17699999999999999</v>
      </c>
      <c r="E18" s="16">
        <v>0.27700000000000002</v>
      </c>
      <c r="F18" s="16">
        <v>0.35</v>
      </c>
      <c r="G18" s="16">
        <v>0.38600000000000001</v>
      </c>
      <c r="H18" s="16">
        <v>0.41</v>
      </c>
      <c r="I18" s="16">
        <v>0.61299999999999999</v>
      </c>
      <c r="J18" s="16">
        <v>0.64900000000000002</v>
      </c>
      <c r="K18" s="16">
        <v>0.56200000000000006</v>
      </c>
      <c r="L18" s="16">
        <v>0.89800000000000002</v>
      </c>
      <c r="M18" s="16">
        <v>0.93400000000000005</v>
      </c>
      <c r="N18" s="3">
        <v>405</v>
      </c>
    </row>
    <row r="19" spans="1:14" x14ac:dyDescent="0.2">
      <c r="A19" s="2" t="s">
        <v>1</v>
      </c>
      <c r="B19" s="16">
        <v>0.78600000000000003</v>
      </c>
      <c r="C19" s="16">
        <v>1.2809999999999999</v>
      </c>
      <c r="D19" s="16">
        <v>1.2490000000000001</v>
      </c>
      <c r="E19" s="16">
        <v>5.0999999999999997E-2</v>
      </c>
      <c r="F19" s="16">
        <v>5.0999999999999997E-2</v>
      </c>
      <c r="G19" s="16">
        <v>5.1999999999999998E-2</v>
      </c>
      <c r="H19" s="16">
        <v>5.0999999999999997E-2</v>
      </c>
      <c r="I19" s="16">
        <v>5.1999999999999998E-2</v>
      </c>
      <c r="J19" s="16">
        <v>5.0999999999999997E-2</v>
      </c>
      <c r="K19" s="16">
        <v>5.0999999999999997E-2</v>
      </c>
      <c r="L19" s="16">
        <v>5.0999999999999997E-2</v>
      </c>
      <c r="M19" s="16">
        <v>5.1999999999999998E-2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6">
        <v>0.17</v>
      </c>
      <c r="C22" s="16">
        <v>0.16300000000000001</v>
      </c>
      <c r="D22" s="16">
        <v>0.187</v>
      </c>
      <c r="E22" s="16">
        <v>0.28799999999999998</v>
      </c>
      <c r="F22" s="16">
        <v>0.35299999999999998</v>
      </c>
      <c r="G22" s="16">
        <v>0.40300000000000002</v>
      </c>
      <c r="H22" s="16">
        <v>0.439</v>
      </c>
      <c r="I22" s="16">
        <v>0.61599999999999999</v>
      </c>
      <c r="J22" s="16">
        <v>0.64800000000000002</v>
      </c>
      <c r="K22" s="16">
        <v>0.56799999999999995</v>
      </c>
      <c r="L22" s="16">
        <v>0.90300000000000002</v>
      </c>
      <c r="M22" s="16">
        <v>0.93600000000000005</v>
      </c>
      <c r="N22" s="3">
        <v>405</v>
      </c>
    </row>
    <row r="23" spans="1:14" x14ac:dyDescent="0.2">
      <c r="A23" s="2" t="s">
        <v>1</v>
      </c>
      <c r="B23" s="16">
        <v>0.78800000000000003</v>
      </c>
      <c r="C23" s="16">
        <v>1.2849999999999999</v>
      </c>
      <c r="D23" s="16">
        <v>1.246</v>
      </c>
      <c r="E23" s="16">
        <v>1.028</v>
      </c>
      <c r="F23" s="16">
        <v>1.63</v>
      </c>
      <c r="G23" s="16">
        <v>1.6990000000000001</v>
      </c>
      <c r="H23" s="16">
        <v>5.0999999999999997E-2</v>
      </c>
      <c r="I23" s="16">
        <v>5.1999999999999998E-2</v>
      </c>
      <c r="J23" s="16">
        <v>5.0999999999999997E-2</v>
      </c>
      <c r="K23" s="16">
        <v>5.0999999999999997E-2</v>
      </c>
      <c r="L23" s="16">
        <v>5.0999999999999997E-2</v>
      </c>
      <c r="M23" s="16">
        <v>5.1999999999999998E-2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9970-C2CE-8540-B283-C4B24712B73A}">
  <dimension ref="A1:CD34"/>
  <sheetViews>
    <sheetView topLeftCell="E18" zoomScaleNormal="100" workbookViewId="0">
      <selection activeCell="O37" sqref="O37"/>
    </sheetView>
  </sheetViews>
  <sheetFormatPr baseColWidth="10" defaultRowHeight="15" x14ac:dyDescent="0.2"/>
  <cols>
    <col min="1" max="1" width="21.5" customWidth="1"/>
  </cols>
  <sheetData>
    <row r="1" spans="1:82" x14ac:dyDescent="0.2">
      <c r="B1" t="s">
        <v>107</v>
      </c>
      <c r="E1" t="s">
        <v>106</v>
      </c>
      <c r="H1" t="s">
        <v>105</v>
      </c>
      <c r="K1" s="18"/>
      <c r="T1" t="s">
        <v>104</v>
      </c>
      <c r="W1" t="s">
        <v>103</v>
      </c>
      <c r="Z1" t="s">
        <v>102</v>
      </c>
      <c r="AC1" t="s">
        <v>101</v>
      </c>
      <c r="AF1" t="s">
        <v>100</v>
      </c>
      <c r="AI1" t="s">
        <v>99</v>
      </c>
      <c r="AL1" t="s">
        <v>98</v>
      </c>
      <c r="AO1" t="s">
        <v>97</v>
      </c>
      <c r="AR1" t="s">
        <v>96</v>
      </c>
      <c r="AU1" t="s">
        <v>95</v>
      </c>
      <c r="AX1" t="s">
        <v>94</v>
      </c>
      <c r="BA1" t="s">
        <v>93</v>
      </c>
      <c r="BD1" t="s">
        <v>92</v>
      </c>
      <c r="BG1" t="s">
        <v>91</v>
      </c>
      <c r="BJ1" t="s">
        <v>90</v>
      </c>
      <c r="BM1" t="s">
        <v>89</v>
      </c>
      <c r="BP1" t="s">
        <v>88</v>
      </c>
      <c r="BS1" t="s">
        <v>87</v>
      </c>
      <c r="BV1" t="s">
        <v>86</v>
      </c>
      <c r="BY1" t="s">
        <v>85</v>
      </c>
      <c r="CB1" t="s">
        <v>84</v>
      </c>
    </row>
    <row r="2" spans="1:82" x14ac:dyDescent="0.2">
      <c r="A2" s="2" t="s">
        <v>83</v>
      </c>
      <c r="B2" s="2" t="s">
        <v>82</v>
      </c>
      <c r="C2" s="2" t="s">
        <v>81</v>
      </c>
      <c r="D2" s="2" t="s">
        <v>80</v>
      </c>
      <c r="E2" s="2" t="s">
        <v>79</v>
      </c>
      <c r="F2" s="2" t="s">
        <v>78</v>
      </c>
      <c r="G2" s="2" t="s">
        <v>77</v>
      </c>
      <c r="H2" s="2" t="s">
        <v>76</v>
      </c>
      <c r="I2" s="2" t="s">
        <v>75</v>
      </c>
      <c r="J2" s="2" t="s">
        <v>74</v>
      </c>
      <c r="K2" s="2"/>
      <c r="L2" s="2"/>
      <c r="M2" s="2"/>
      <c r="N2" s="2"/>
      <c r="O2" s="2"/>
      <c r="P2" s="2"/>
      <c r="Q2" s="2"/>
      <c r="R2" s="2"/>
      <c r="S2" s="2"/>
      <c r="T2" s="2" t="s">
        <v>73</v>
      </c>
      <c r="U2" s="2" t="s">
        <v>72</v>
      </c>
      <c r="V2" s="2" t="s">
        <v>71</v>
      </c>
      <c r="W2" s="2" t="s">
        <v>70</v>
      </c>
      <c r="X2" s="2" t="s">
        <v>69</v>
      </c>
      <c r="Y2" s="2" t="s">
        <v>68</v>
      </c>
      <c r="Z2" s="2" t="s">
        <v>67</v>
      </c>
      <c r="AA2" s="2" t="s">
        <v>66</v>
      </c>
      <c r="AB2" s="2" t="s">
        <v>65</v>
      </c>
      <c r="AC2" s="2" t="s">
        <v>64</v>
      </c>
      <c r="AD2" s="2" t="s">
        <v>63</v>
      </c>
      <c r="AE2" s="2" t="s">
        <v>62</v>
      </c>
      <c r="AF2" s="2" t="s">
        <v>61</v>
      </c>
      <c r="AG2" s="2" t="s">
        <v>60</v>
      </c>
      <c r="AH2" s="2" t="s">
        <v>59</v>
      </c>
      <c r="AI2" s="2" t="s">
        <v>58</v>
      </c>
      <c r="AJ2" s="2" t="s">
        <v>57</v>
      </c>
      <c r="AK2" s="2" t="s">
        <v>56</v>
      </c>
      <c r="AL2" s="2" t="s">
        <v>55</v>
      </c>
      <c r="AM2" s="2" t="s">
        <v>54</v>
      </c>
      <c r="AN2" s="2" t="s">
        <v>53</v>
      </c>
      <c r="AO2" s="2" t="s">
        <v>52</v>
      </c>
      <c r="AP2" s="2" t="s">
        <v>51</v>
      </c>
      <c r="AQ2" s="2" t="s">
        <v>50</v>
      </c>
      <c r="AR2" s="2" t="s">
        <v>49</v>
      </c>
      <c r="AS2" s="2" t="s">
        <v>48</v>
      </c>
      <c r="AT2" s="2" t="s">
        <v>47</v>
      </c>
      <c r="AU2" s="2" t="s">
        <v>46</v>
      </c>
      <c r="AV2" s="2" t="s">
        <v>45</v>
      </c>
      <c r="AW2" s="2" t="s">
        <v>44</v>
      </c>
      <c r="AX2" s="2" t="s">
        <v>43</v>
      </c>
      <c r="AY2" s="2" t="s">
        <v>42</v>
      </c>
      <c r="AZ2" s="2" t="s">
        <v>41</v>
      </c>
      <c r="BA2" s="2" t="s">
        <v>40</v>
      </c>
      <c r="BB2" s="2" t="s">
        <v>39</v>
      </c>
      <c r="BC2" s="2" t="s">
        <v>38</v>
      </c>
      <c r="BD2" s="2" t="s">
        <v>37</v>
      </c>
      <c r="BE2" s="2" t="s">
        <v>36</v>
      </c>
      <c r="BF2" s="2" t="s">
        <v>35</v>
      </c>
      <c r="BG2" s="2" t="s">
        <v>34</v>
      </c>
      <c r="BH2" s="2" t="s">
        <v>33</v>
      </c>
      <c r="BI2" s="2" t="s">
        <v>32</v>
      </c>
      <c r="BJ2" s="2" t="s">
        <v>31</v>
      </c>
      <c r="BK2" s="2" t="s">
        <v>30</v>
      </c>
      <c r="BL2" s="2" t="s">
        <v>29</v>
      </c>
      <c r="BM2" s="2" t="s">
        <v>28</v>
      </c>
      <c r="BN2" s="2" t="s">
        <v>27</v>
      </c>
      <c r="BO2" s="2" t="s">
        <v>26</v>
      </c>
      <c r="BP2" s="2" t="s">
        <v>25</v>
      </c>
      <c r="BQ2" s="2" t="s">
        <v>24</v>
      </c>
      <c r="BR2" s="2" t="s">
        <v>23</v>
      </c>
      <c r="BS2" s="2" t="s">
        <v>22</v>
      </c>
      <c r="BT2" s="2" t="s">
        <v>21</v>
      </c>
      <c r="BU2" s="2" t="s">
        <v>20</v>
      </c>
      <c r="BV2" s="2" t="s">
        <v>19</v>
      </c>
      <c r="BW2" s="2" t="s">
        <v>18</v>
      </c>
      <c r="BX2" s="2" t="s">
        <v>17</v>
      </c>
      <c r="BY2" s="2" t="s">
        <v>16</v>
      </c>
      <c r="BZ2" s="2" t="s">
        <v>15</v>
      </c>
      <c r="CA2" s="2" t="s">
        <v>14</v>
      </c>
      <c r="CB2" s="2" t="s">
        <v>13</v>
      </c>
      <c r="CC2" s="2" t="s">
        <v>12</v>
      </c>
      <c r="CD2" s="2" t="s">
        <v>11</v>
      </c>
    </row>
    <row r="3" spans="1:82" x14ac:dyDescent="0.2">
      <c r="A3" s="15">
        <f>0/60</f>
        <v>0</v>
      </c>
      <c r="B3" s="15">
        <v>8.8999999999999996E-2</v>
      </c>
      <c r="C3" s="15">
        <v>7.3999999999999996E-2</v>
      </c>
      <c r="D3" s="15">
        <v>0.20100000000000001</v>
      </c>
      <c r="E3" s="15">
        <v>0.10100000000000001</v>
      </c>
      <c r="F3" s="15">
        <v>0.108</v>
      </c>
      <c r="G3" s="15">
        <v>9.8000000000000004E-2</v>
      </c>
      <c r="H3" s="15">
        <v>0.108</v>
      </c>
      <c r="I3" s="15">
        <v>0.10299999999999999</v>
      </c>
      <c r="J3" s="15">
        <v>9.8000000000000004E-2</v>
      </c>
      <c r="K3" s="15"/>
      <c r="L3" s="15"/>
      <c r="M3" s="15"/>
      <c r="N3" s="15"/>
      <c r="O3" s="15"/>
      <c r="P3" s="15"/>
      <c r="Q3" s="15"/>
      <c r="R3" s="15"/>
      <c r="S3" s="15"/>
      <c r="T3" s="15">
        <v>7.4999999999999997E-2</v>
      </c>
      <c r="U3" s="15">
        <v>0.08</v>
      </c>
      <c r="V3" s="15">
        <v>6.5000000000000002E-2</v>
      </c>
      <c r="W3" s="15">
        <v>7.3999999999999996E-2</v>
      </c>
      <c r="X3" s="15">
        <v>6.0999999999999999E-2</v>
      </c>
      <c r="Y3" s="15">
        <v>6.7000000000000004E-2</v>
      </c>
      <c r="Z3" s="15">
        <v>8.7999999999999995E-2</v>
      </c>
      <c r="AA3" s="15">
        <v>8.7999999999999995E-2</v>
      </c>
      <c r="AB3" s="15">
        <v>7.8E-2</v>
      </c>
      <c r="AC3" s="15">
        <v>5.7000000000000002E-2</v>
      </c>
      <c r="AD3" s="15">
        <v>0.06</v>
      </c>
      <c r="AE3" s="15">
        <v>6.4000000000000001E-2</v>
      </c>
      <c r="AF3" s="15">
        <v>6.4000000000000001E-2</v>
      </c>
      <c r="AG3" s="15">
        <v>7.0000000000000007E-2</v>
      </c>
      <c r="AH3" s="15">
        <v>6.9000000000000006E-2</v>
      </c>
      <c r="AI3" s="15">
        <v>6.5000000000000002E-2</v>
      </c>
      <c r="AJ3" s="15">
        <v>5.1999999999999998E-2</v>
      </c>
      <c r="AK3" s="15">
        <v>6.0999999999999999E-2</v>
      </c>
      <c r="AL3" s="15">
        <v>5.0999999999999997E-2</v>
      </c>
      <c r="AM3" s="15">
        <v>5.3999999999999999E-2</v>
      </c>
      <c r="AN3" s="15">
        <v>0.05</v>
      </c>
      <c r="AO3" s="15">
        <v>4.3999999999999997E-2</v>
      </c>
      <c r="AP3" s="15">
        <v>4.3999999999999997E-2</v>
      </c>
      <c r="AQ3" s="15">
        <v>4.2999999999999997E-2</v>
      </c>
      <c r="AR3" s="15">
        <v>4.4999999999999998E-2</v>
      </c>
      <c r="AS3" s="15">
        <v>4.7E-2</v>
      </c>
      <c r="AT3" s="15">
        <v>4.5999999999999999E-2</v>
      </c>
      <c r="AU3" s="15">
        <v>4.2000000000000003E-2</v>
      </c>
      <c r="AV3" s="15">
        <v>0.04</v>
      </c>
      <c r="AW3" s="15">
        <v>4.2999999999999997E-2</v>
      </c>
      <c r="AX3" s="15">
        <v>4.2999999999999997E-2</v>
      </c>
      <c r="AY3" s="15">
        <v>4.3999999999999997E-2</v>
      </c>
      <c r="AZ3" s="15">
        <v>4.1000000000000002E-2</v>
      </c>
      <c r="BA3" s="15">
        <v>4.7E-2</v>
      </c>
      <c r="BB3" s="15">
        <v>4.3999999999999997E-2</v>
      </c>
      <c r="BC3" s="15">
        <v>4.5999999999999999E-2</v>
      </c>
      <c r="BD3" s="15">
        <v>3.9E-2</v>
      </c>
      <c r="BE3" s="15">
        <v>0.04</v>
      </c>
      <c r="BF3" s="15">
        <v>8.2000000000000003E-2</v>
      </c>
      <c r="BG3" s="15">
        <v>4.3999999999999997E-2</v>
      </c>
      <c r="BH3" s="15">
        <v>0.04</v>
      </c>
      <c r="BI3" s="15">
        <v>4.1000000000000002E-2</v>
      </c>
      <c r="BJ3" s="15">
        <v>4.1000000000000002E-2</v>
      </c>
      <c r="BK3" s="15">
        <v>0.04</v>
      </c>
      <c r="BL3" s="15">
        <v>0.04</v>
      </c>
      <c r="BM3" s="15">
        <v>3.9E-2</v>
      </c>
      <c r="BN3" s="15">
        <v>3.9E-2</v>
      </c>
      <c r="BO3" s="15">
        <v>3.9E-2</v>
      </c>
      <c r="BP3" s="15">
        <v>0.04</v>
      </c>
      <c r="BQ3" s="15">
        <v>3.9E-2</v>
      </c>
      <c r="BR3" s="15">
        <v>4.1000000000000002E-2</v>
      </c>
      <c r="BS3" s="15">
        <v>3.9E-2</v>
      </c>
      <c r="BT3" s="15">
        <v>0.04</v>
      </c>
      <c r="BU3" s="15">
        <v>0.04</v>
      </c>
      <c r="BV3" s="15">
        <v>3.9E-2</v>
      </c>
      <c r="BW3" s="15">
        <v>0.04</v>
      </c>
      <c r="BX3" s="15">
        <v>3.9E-2</v>
      </c>
      <c r="BY3" s="15">
        <v>3.9E-2</v>
      </c>
      <c r="BZ3" s="15">
        <v>0.04</v>
      </c>
      <c r="CA3" s="15">
        <v>3.9E-2</v>
      </c>
      <c r="CB3" s="15">
        <v>3.7999999999999999E-2</v>
      </c>
      <c r="CC3" s="15">
        <v>3.9E-2</v>
      </c>
      <c r="CD3" s="15">
        <v>3.7999999999999999E-2</v>
      </c>
    </row>
    <row r="4" spans="1:82" x14ac:dyDescent="0.2">
      <c r="A4" s="15">
        <f>3/60</f>
        <v>0.05</v>
      </c>
      <c r="B4" s="15">
        <v>0.10199999999999999</v>
      </c>
      <c r="C4" s="15">
        <v>8.5000000000000006E-2</v>
      </c>
      <c r="D4" s="15">
        <v>0.21</v>
      </c>
      <c r="E4" s="15">
        <v>0.122</v>
      </c>
      <c r="F4" s="15">
        <v>0.13100000000000001</v>
      </c>
      <c r="G4" s="15">
        <v>0.11</v>
      </c>
      <c r="H4" s="15">
        <v>0.13100000000000001</v>
      </c>
      <c r="I4" s="15">
        <v>0.129</v>
      </c>
      <c r="J4" s="15">
        <v>0.122</v>
      </c>
      <c r="K4" s="15"/>
      <c r="L4" s="15"/>
      <c r="M4" s="15"/>
      <c r="N4" s="15"/>
      <c r="O4" s="15"/>
      <c r="P4" s="15"/>
      <c r="Q4" s="15"/>
      <c r="R4" s="15"/>
      <c r="S4" s="15"/>
      <c r="T4" s="15">
        <v>8.5999999999999993E-2</v>
      </c>
      <c r="U4" s="15">
        <v>9.2999999999999999E-2</v>
      </c>
      <c r="V4" s="15">
        <v>7.5999999999999998E-2</v>
      </c>
      <c r="W4" s="15">
        <v>8.6999999999999994E-2</v>
      </c>
      <c r="X4" s="15">
        <v>7.4999999999999997E-2</v>
      </c>
      <c r="Y4" s="15">
        <v>8.2000000000000003E-2</v>
      </c>
      <c r="Z4" s="15">
        <v>0.106</v>
      </c>
      <c r="AA4" s="15">
        <v>0.104</v>
      </c>
      <c r="AB4" s="15">
        <v>9.4E-2</v>
      </c>
      <c r="AC4" s="15">
        <v>6.5000000000000002E-2</v>
      </c>
      <c r="AD4" s="15">
        <v>6.9000000000000006E-2</v>
      </c>
      <c r="AE4" s="15">
        <v>7.3999999999999996E-2</v>
      </c>
      <c r="AF4" s="15">
        <v>7.3999999999999996E-2</v>
      </c>
      <c r="AG4" s="15">
        <v>8.1000000000000003E-2</v>
      </c>
      <c r="AH4" s="15">
        <v>8.4000000000000005E-2</v>
      </c>
      <c r="AI4" s="15">
        <v>7.3999999999999996E-2</v>
      </c>
      <c r="AJ4" s="15">
        <v>5.8000000000000003E-2</v>
      </c>
      <c r="AK4" s="15">
        <v>7.2999999999999995E-2</v>
      </c>
      <c r="AL4" s="15">
        <v>5.6000000000000001E-2</v>
      </c>
      <c r="AM4" s="15">
        <v>6.0999999999999999E-2</v>
      </c>
      <c r="AN4" s="15">
        <v>5.5E-2</v>
      </c>
      <c r="AO4" s="15">
        <v>4.7E-2</v>
      </c>
      <c r="AP4" s="15">
        <v>4.4999999999999998E-2</v>
      </c>
      <c r="AQ4" s="15">
        <v>4.5999999999999999E-2</v>
      </c>
      <c r="AR4" s="15">
        <v>4.9000000000000002E-2</v>
      </c>
      <c r="AS4" s="15">
        <v>5.1999999999999998E-2</v>
      </c>
      <c r="AT4" s="15">
        <v>4.9000000000000002E-2</v>
      </c>
      <c r="AU4" s="15">
        <v>4.3999999999999997E-2</v>
      </c>
      <c r="AV4" s="15">
        <v>4.1000000000000002E-2</v>
      </c>
      <c r="AW4" s="15">
        <v>4.4999999999999998E-2</v>
      </c>
      <c r="AX4" s="15">
        <v>4.4999999999999998E-2</v>
      </c>
      <c r="AY4" s="15">
        <v>4.4999999999999998E-2</v>
      </c>
      <c r="AZ4" s="15">
        <v>4.2000000000000003E-2</v>
      </c>
      <c r="BA4" s="15">
        <v>5.0999999999999997E-2</v>
      </c>
      <c r="BB4" s="15">
        <v>4.7E-2</v>
      </c>
      <c r="BC4" s="15">
        <v>0.05</v>
      </c>
      <c r="BD4" s="15">
        <v>0.04</v>
      </c>
      <c r="BE4" s="15">
        <v>0.04</v>
      </c>
      <c r="BF4" s="15">
        <v>6.9000000000000006E-2</v>
      </c>
      <c r="BG4" s="15">
        <v>4.4999999999999998E-2</v>
      </c>
      <c r="BH4" s="15">
        <v>4.1000000000000002E-2</v>
      </c>
      <c r="BI4" s="15">
        <v>4.1000000000000002E-2</v>
      </c>
      <c r="BJ4" s="15">
        <v>4.2000000000000003E-2</v>
      </c>
      <c r="BK4" s="15">
        <v>0.04</v>
      </c>
      <c r="BL4" s="15">
        <v>0.04</v>
      </c>
      <c r="BM4" s="15">
        <v>3.9E-2</v>
      </c>
      <c r="BN4" s="15">
        <v>3.9E-2</v>
      </c>
      <c r="BO4" s="15">
        <v>3.9E-2</v>
      </c>
      <c r="BP4" s="15">
        <v>0.04</v>
      </c>
      <c r="BQ4" s="15">
        <v>3.7999999999999999E-2</v>
      </c>
      <c r="BR4" s="15">
        <v>0.04</v>
      </c>
      <c r="BS4" s="15">
        <v>3.9E-2</v>
      </c>
      <c r="BT4" s="15">
        <v>4.1000000000000002E-2</v>
      </c>
      <c r="BU4" s="15">
        <v>3.9E-2</v>
      </c>
      <c r="BV4" s="15">
        <v>3.9E-2</v>
      </c>
      <c r="BW4" s="15">
        <v>0.04</v>
      </c>
      <c r="BX4" s="15">
        <v>3.9E-2</v>
      </c>
      <c r="BY4" s="15">
        <v>3.9E-2</v>
      </c>
      <c r="BZ4" s="15">
        <v>0.04</v>
      </c>
      <c r="CA4" s="15">
        <v>3.9E-2</v>
      </c>
      <c r="CB4" s="15">
        <v>3.7999999999999999E-2</v>
      </c>
      <c r="CC4" s="15">
        <v>3.9E-2</v>
      </c>
      <c r="CD4" s="15">
        <v>3.7999999999999999E-2</v>
      </c>
    </row>
    <row r="5" spans="1:82" x14ac:dyDescent="0.2">
      <c r="A5" s="15">
        <f>A4+0.05</f>
        <v>0.1</v>
      </c>
      <c r="B5" s="15">
        <v>0.114</v>
      </c>
      <c r="C5" s="15">
        <v>9.5000000000000001E-2</v>
      </c>
      <c r="D5" s="15">
        <v>0.22</v>
      </c>
      <c r="E5" s="15">
        <v>0.14099999999999999</v>
      </c>
      <c r="F5" s="15">
        <v>0.154</v>
      </c>
      <c r="G5" s="15">
        <v>0.126</v>
      </c>
      <c r="H5" s="15">
        <v>0.152</v>
      </c>
      <c r="I5" s="15">
        <v>0.153</v>
      </c>
      <c r="J5" s="15">
        <v>0.14499999999999999</v>
      </c>
      <c r="K5" s="15"/>
      <c r="L5" s="15"/>
      <c r="M5" s="15"/>
      <c r="N5" s="15"/>
      <c r="O5" s="15"/>
      <c r="P5" s="15"/>
      <c r="Q5" s="15"/>
      <c r="R5" s="15"/>
      <c r="S5" s="15"/>
      <c r="T5" s="15">
        <v>9.8000000000000004E-2</v>
      </c>
      <c r="U5" s="15">
        <v>0.108</v>
      </c>
      <c r="V5" s="15">
        <v>8.5999999999999993E-2</v>
      </c>
      <c r="W5" s="15">
        <v>0.1</v>
      </c>
      <c r="X5" s="15">
        <v>8.2000000000000003E-2</v>
      </c>
      <c r="Y5" s="15">
        <v>9.6000000000000002E-2</v>
      </c>
      <c r="Z5" s="15">
        <v>0.122</v>
      </c>
      <c r="AA5" s="15">
        <v>0.11899999999999999</v>
      </c>
      <c r="AB5" s="15">
        <v>0.108</v>
      </c>
      <c r="AC5" s="15">
        <v>7.2999999999999995E-2</v>
      </c>
      <c r="AD5" s="15">
        <v>7.9000000000000001E-2</v>
      </c>
      <c r="AE5" s="15">
        <v>8.4000000000000005E-2</v>
      </c>
      <c r="AF5" s="15">
        <v>8.4000000000000005E-2</v>
      </c>
      <c r="AG5" s="15">
        <v>9.4E-2</v>
      </c>
      <c r="AH5" s="15">
        <v>9.8000000000000004E-2</v>
      </c>
      <c r="AI5" s="15">
        <v>8.4000000000000005E-2</v>
      </c>
      <c r="AJ5" s="15">
        <v>6.5000000000000002E-2</v>
      </c>
      <c r="AK5" s="15">
        <v>8.3000000000000004E-2</v>
      </c>
      <c r="AL5" s="15">
        <v>6.0999999999999999E-2</v>
      </c>
      <c r="AM5" s="15">
        <v>6.7000000000000004E-2</v>
      </c>
      <c r="AN5" s="15">
        <v>0.06</v>
      </c>
      <c r="AO5" s="15">
        <v>0.05</v>
      </c>
      <c r="AP5" s="15">
        <v>4.8000000000000001E-2</v>
      </c>
      <c r="AQ5" s="15">
        <v>4.9000000000000002E-2</v>
      </c>
      <c r="AR5" s="15">
        <v>5.1999999999999998E-2</v>
      </c>
      <c r="AS5" s="15">
        <v>5.7000000000000002E-2</v>
      </c>
      <c r="AT5" s="15">
        <v>5.2999999999999999E-2</v>
      </c>
      <c r="AU5" s="15">
        <v>4.5999999999999999E-2</v>
      </c>
      <c r="AV5" s="15">
        <v>4.2000000000000003E-2</v>
      </c>
      <c r="AW5" s="15">
        <v>4.7E-2</v>
      </c>
      <c r="AX5" s="15">
        <v>4.7E-2</v>
      </c>
      <c r="AY5" s="15">
        <v>4.7E-2</v>
      </c>
      <c r="AZ5" s="15">
        <v>4.3999999999999997E-2</v>
      </c>
      <c r="BA5" s="15">
        <v>5.5E-2</v>
      </c>
      <c r="BB5" s="15">
        <v>5.0999999999999997E-2</v>
      </c>
      <c r="BC5" s="15">
        <v>5.2999999999999999E-2</v>
      </c>
      <c r="BD5" s="15">
        <v>0.04</v>
      </c>
      <c r="BE5" s="15">
        <v>0.04</v>
      </c>
      <c r="BF5" s="15">
        <v>6.9000000000000006E-2</v>
      </c>
      <c r="BG5" s="15">
        <v>4.5999999999999999E-2</v>
      </c>
      <c r="BH5" s="15">
        <v>4.2000000000000003E-2</v>
      </c>
      <c r="BI5" s="15">
        <v>4.2000000000000003E-2</v>
      </c>
      <c r="BJ5" s="15">
        <v>4.2999999999999997E-2</v>
      </c>
      <c r="BK5" s="15">
        <v>4.1000000000000002E-2</v>
      </c>
      <c r="BL5" s="15">
        <v>0.04</v>
      </c>
      <c r="BM5" s="15">
        <v>3.9E-2</v>
      </c>
      <c r="BN5" s="15">
        <v>0.04</v>
      </c>
      <c r="BO5" s="15">
        <v>3.9E-2</v>
      </c>
      <c r="BP5" s="15">
        <v>0.04</v>
      </c>
      <c r="BQ5" s="15">
        <v>3.9E-2</v>
      </c>
      <c r="BR5" s="15">
        <v>0.04</v>
      </c>
      <c r="BS5" s="15">
        <v>0.04</v>
      </c>
      <c r="BT5" s="15">
        <v>4.1000000000000002E-2</v>
      </c>
      <c r="BU5" s="15">
        <v>3.9E-2</v>
      </c>
      <c r="BV5" s="15">
        <v>3.7999999999999999E-2</v>
      </c>
      <c r="BW5" s="15">
        <v>0.04</v>
      </c>
      <c r="BX5" s="15">
        <v>3.9E-2</v>
      </c>
      <c r="BY5" s="15">
        <v>3.9E-2</v>
      </c>
      <c r="BZ5" s="15">
        <v>0.04</v>
      </c>
      <c r="CA5" s="15">
        <v>3.9E-2</v>
      </c>
      <c r="CB5" s="15">
        <v>3.7999999999999999E-2</v>
      </c>
      <c r="CC5" s="15">
        <v>3.9E-2</v>
      </c>
      <c r="CD5" s="15">
        <v>3.7999999999999999E-2</v>
      </c>
    </row>
    <row r="6" spans="1:82" x14ac:dyDescent="0.2">
      <c r="A6" s="15">
        <f>A5+0.05</f>
        <v>0.15000000000000002</v>
      </c>
      <c r="B6" s="15">
        <v>0.126</v>
      </c>
      <c r="C6" s="15">
        <v>0.10299999999999999</v>
      </c>
      <c r="D6" s="15">
        <v>0.22800000000000001</v>
      </c>
      <c r="E6" s="15">
        <v>0.159</v>
      </c>
      <c r="F6" s="15">
        <v>0.17499999999999999</v>
      </c>
      <c r="G6" s="15">
        <v>0.14099999999999999</v>
      </c>
      <c r="H6" s="15">
        <v>0.17</v>
      </c>
      <c r="I6" s="15">
        <v>0.17599999999999999</v>
      </c>
      <c r="J6" s="15">
        <v>0.16700000000000001</v>
      </c>
      <c r="K6" s="15"/>
      <c r="L6" s="15"/>
      <c r="M6" s="15"/>
      <c r="N6" s="15"/>
      <c r="O6" s="15"/>
      <c r="P6" s="15"/>
      <c r="Q6" s="15"/>
      <c r="R6" s="15"/>
      <c r="S6" s="15"/>
      <c r="T6" s="15">
        <v>0.109</v>
      </c>
      <c r="U6" s="15">
        <v>0.122</v>
      </c>
      <c r="V6" s="15">
        <v>9.6000000000000002E-2</v>
      </c>
      <c r="W6" s="15">
        <v>0.112</v>
      </c>
      <c r="X6" s="15">
        <v>9.0999999999999998E-2</v>
      </c>
      <c r="Y6" s="15">
        <v>0.111</v>
      </c>
      <c r="Z6" s="15">
        <v>0.13800000000000001</v>
      </c>
      <c r="AA6" s="15">
        <v>0.13400000000000001</v>
      </c>
      <c r="AB6" s="15">
        <v>0.123</v>
      </c>
      <c r="AC6" s="15">
        <v>8.1000000000000003E-2</v>
      </c>
      <c r="AD6" s="15">
        <v>8.7999999999999995E-2</v>
      </c>
      <c r="AE6" s="15">
        <v>9.4E-2</v>
      </c>
      <c r="AF6" s="15">
        <v>9.4E-2</v>
      </c>
      <c r="AG6" s="15">
        <v>0.105</v>
      </c>
      <c r="AH6" s="15">
        <v>0.111</v>
      </c>
      <c r="AI6" s="15">
        <v>9.2999999999999999E-2</v>
      </c>
      <c r="AJ6" s="15">
        <v>7.2999999999999995E-2</v>
      </c>
      <c r="AK6" s="15">
        <v>9.0999999999999998E-2</v>
      </c>
      <c r="AL6" s="15">
        <v>6.7000000000000004E-2</v>
      </c>
      <c r="AM6" s="15">
        <v>7.3999999999999996E-2</v>
      </c>
      <c r="AN6" s="15">
        <v>6.6000000000000003E-2</v>
      </c>
      <c r="AO6" s="15">
        <v>5.2999999999999999E-2</v>
      </c>
      <c r="AP6" s="15">
        <v>5.0999999999999997E-2</v>
      </c>
      <c r="AQ6" s="15">
        <v>5.2999999999999999E-2</v>
      </c>
      <c r="AR6" s="15">
        <v>5.5E-2</v>
      </c>
      <c r="AS6" s="15">
        <v>6.2E-2</v>
      </c>
      <c r="AT6" s="15">
        <v>5.6000000000000001E-2</v>
      </c>
      <c r="AU6" s="15">
        <v>4.7E-2</v>
      </c>
      <c r="AV6" s="15">
        <v>4.2999999999999997E-2</v>
      </c>
      <c r="AW6" s="15">
        <v>4.8000000000000001E-2</v>
      </c>
      <c r="AX6" s="15">
        <v>4.9000000000000002E-2</v>
      </c>
      <c r="AY6" s="15">
        <v>4.9000000000000002E-2</v>
      </c>
      <c r="AZ6" s="15">
        <v>4.5999999999999999E-2</v>
      </c>
      <c r="BA6" s="15">
        <v>5.8999999999999997E-2</v>
      </c>
      <c r="BB6" s="15">
        <v>5.3999999999999999E-2</v>
      </c>
      <c r="BC6" s="15">
        <v>5.7000000000000002E-2</v>
      </c>
      <c r="BD6" s="15">
        <v>4.1000000000000002E-2</v>
      </c>
      <c r="BE6" s="15">
        <v>4.1000000000000002E-2</v>
      </c>
      <c r="BF6" s="15">
        <v>6.9000000000000006E-2</v>
      </c>
      <c r="BG6" s="15">
        <v>4.7E-2</v>
      </c>
      <c r="BH6" s="15">
        <v>4.2999999999999997E-2</v>
      </c>
      <c r="BI6" s="15">
        <v>4.2000000000000003E-2</v>
      </c>
      <c r="BJ6" s="15">
        <v>4.3999999999999997E-2</v>
      </c>
      <c r="BK6" s="15">
        <v>4.2000000000000003E-2</v>
      </c>
      <c r="BL6" s="15">
        <v>4.1000000000000002E-2</v>
      </c>
      <c r="BM6" s="15">
        <v>3.9E-2</v>
      </c>
      <c r="BN6" s="15">
        <v>3.9E-2</v>
      </c>
      <c r="BO6" s="15">
        <v>3.9E-2</v>
      </c>
      <c r="BP6" s="15">
        <v>3.9E-2</v>
      </c>
      <c r="BQ6" s="15">
        <v>3.7999999999999999E-2</v>
      </c>
      <c r="BR6" s="15">
        <v>4.1000000000000002E-2</v>
      </c>
      <c r="BS6" s="15">
        <v>3.9E-2</v>
      </c>
      <c r="BT6" s="15">
        <v>4.1000000000000002E-2</v>
      </c>
      <c r="BU6" s="15">
        <v>3.9E-2</v>
      </c>
      <c r="BV6" s="15">
        <v>3.7999999999999999E-2</v>
      </c>
      <c r="BW6" s="15">
        <v>0.04</v>
      </c>
      <c r="BX6" s="15">
        <v>3.9E-2</v>
      </c>
      <c r="BY6" s="15">
        <v>3.9E-2</v>
      </c>
      <c r="BZ6" s="15">
        <v>0.04</v>
      </c>
      <c r="CA6" s="15">
        <v>3.9E-2</v>
      </c>
      <c r="CB6" s="15">
        <v>3.7999999999999999E-2</v>
      </c>
      <c r="CC6" s="15">
        <v>3.9E-2</v>
      </c>
      <c r="CD6" s="15">
        <v>3.7999999999999999E-2</v>
      </c>
    </row>
    <row r="7" spans="1:82" x14ac:dyDescent="0.2">
      <c r="A7" s="15">
        <f>A6+0.05</f>
        <v>0.2</v>
      </c>
      <c r="B7" s="15">
        <v>0.13600000000000001</v>
      </c>
      <c r="C7" s="15">
        <v>0.111</v>
      </c>
      <c r="D7" s="15">
        <v>0.23599999999999999</v>
      </c>
      <c r="E7" s="15">
        <v>0.17499999999999999</v>
      </c>
      <c r="F7" s="15">
        <v>0.19600000000000001</v>
      </c>
      <c r="G7" s="15">
        <v>0.156</v>
      </c>
      <c r="H7" s="15">
        <v>0.186</v>
      </c>
      <c r="I7" s="15">
        <v>0.19800000000000001</v>
      </c>
      <c r="J7" s="15">
        <v>0.187</v>
      </c>
      <c r="K7" s="15"/>
      <c r="L7" s="15"/>
      <c r="M7" s="15"/>
      <c r="N7" s="15"/>
      <c r="O7" s="15"/>
      <c r="P7" s="15"/>
      <c r="Q7" s="15"/>
      <c r="R7" s="15"/>
      <c r="S7" s="15"/>
      <c r="T7" s="15">
        <v>0.12</v>
      </c>
      <c r="U7" s="15">
        <v>0.13600000000000001</v>
      </c>
      <c r="V7" s="15">
        <v>0.106</v>
      </c>
      <c r="W7" s="15">
        <v>0.125</v>
      </c>
      <c r="X7" s="15">
        <v>0.10199999999999999</v>
      </c>
      <c r="Y7" s="15">
        <v>0.125</v>
      </c>
      <c r="Z7" s="15">
        <v>0.152</v>
      </c>
      <c r="AA7" s="15">
        <v>0.14799999999999999</v>
      </c>
      <c r="AB7" s="15">
        <v>0.13600000000000001</v>
      </c>
      <c r="AC7" s="15">
        <v>8.8999999999999996E-2</v>
      </c>
      <c r="AD7" s="15">
        <v>9.7000000000000003E-2</v>
      </c>
      <c r="AE7" s="15">
        <v>0.104</v>
      </c>
      <c r="AF7" s="15">
        <v>0.10299999999999999</v>
      </c>
      <c r="AG7" s="15">
        <v>0.11600000000000001</v>
      </c>
      <c r="AH7" s="15">
        <v>0.123</v>
      </c>
      <c r="AI7" s="15">
        <v>0.10299999999999999</v>
      </c>
      <c r="AJ7" s="15">
        <v>0.08</v>
      </c>
      <c r="AK7" s="15">
        <v>9.8000000000000004E-2</v>
      </c>
      <c r="AL7" s="15">
        <v>7.1999999999999995E-2</v>
      </c>
      <c r="AM7" s="15">
        <v>8.1000000000000003E-2</v>
      </c>
      <c r="AN7" s="15">
        <v>7.0999999999999994E-2</v>
      </c>
      <c r="AO7" s="15">
        <v>5.6000000000000001E-2</v>
      </c>
      <c r="AP7" s="15">
        <v>5.2999999999999999E-2</v>
      </c>
      <c r="AQ7" s="15">
        <v>5.6000000000000001E-2</v>
      </c>
      <c r="AR7" s="15">
        <v>5.8999999999999997E-2</v>
      </c>
      <c r="AS7" s="15">
        <v>6.8000000000000005E-2</v>
      </c>
      <c r="AT7" s="15">
        <v>0.06</v>
      </c>
      <c r="AU7" s="15">
        <v>0.05</v>
      </c>
      <c r="AV7" s="15">
        <v>4.4999999999999998E-2</v>
      </c>
      <c r="AW7" s="15">
        <v>5.0999999999999997E-2</v>
      </c>
      <c r="AX7" s="15">
        <v>5.0999999999999997E-2</v>
      </c>
      <c r="AY7" s="15">
        <v>5.1999999999999998E-2</v>
      </c>
      <c r="AZ7" s="15">
        <v>4.8000000000000001E-2</v>
      </c>
      <c r="BA7" s="15">
        <v>6.3E-2</v>
      </c>
      <c r="BB7" s="15">
        <v>5.8000000000000003E-2</v>
      </c>
      <c r="BC7" s="15">
        <v>6.0999999999999999E-2</v>
      </c>
      <c r="BD7" s="15">
        <v>4.1000000000000002E-2</v>
      </c>
      <c r="BE7" s="15">
        <v>4.1000000000000002E-2</v>
      </c>
      <c r="BF7" s="15">
        <v>7.0000000000000007E-2</v>
      </c>
      <c r="BG7" s="15">
        <v>4.9000000000000002E-2</v>
      </c>
      <c r="BH7" s="15">
        <v>4.3999999999999997E-2</v>
      </c>
      <c r="BI7" s="15">
        <v>4.2999999999999997E-2</v>
      </c>
      <c r="BJ7" s="15">
        <v>4.4999999999999998E-2</v>
      </c>
      <c r="BK7" s="15">
        <v>4.2999999999999997E-2</v>
      </c>
      <c r="BL7" s="15">
        <v>4.2000000000000003E-2</v>
      </c>
      <c r="BM7" s="15">
        <v>3.9E-2</v>
      </c>
      <c r="BN7" s="15">
        <v>3.9E-2</v>
      </c>
      <c r="BO7" s="15">
        <v>3.9E-2</v>
      </c>
      <c r="BP7" s="15">
        <v>0.04</v>
      </c>
      <c r="BQ7" s="15">
        <v>3.7999999999999999E-2</v>
      </c>
      <c r="BR7" s="15">
        <v>4.1000000000000002E-2</v>
      </c>
      <c r="BS7" s="15">
        <v>0.04</v>
      </c>
      <c r="BT7" s="15">
        <v>4.1000000000000002E-2</v>
      </c>
      <c r="BU7" s="15">
        <v>0.04</v>
      </c>
      <c r="BV7" s="15">
        <v>3.9E-2</v>
      </c>
      <c r="BW7" s="15">
        <v>3.9E-2</v>
      </c>
      <c r="BX7" s="15">
        <v>3.9E-2</v>
      </c>
      <c r="BY7" s="15">
        <v>3.9E-2</v>
      </c>
      <c r="BZ7" s="15">
        <v>0.04</v>
      </c>
      <c r="CA7" s="15">
        <v>3.9E-2</v>
      </c>
      <c r="CB7" s="15">
        <v>3.7999999999999999E-2</v>
      </c>
      <c r="CC7" s="15">
        <v>3.9E-2</v>
      </c>
      <c r="CD7" s="15">
        <v>3.7999999999999999E-2</v>
      </c>
    </row>
    <row r="8" spans="1:82" x14ac:dyDescent="0.2">
      <c r="A8" s="15">
        <f>A7+0.05</f>
        <v>0.25</v>
      </c>
      <c r="B8" s="15">
        <v>0.14599999999999999</v>
      </c>
      <c r="C8" s="15">
        <v>0.11899999999999999</v>
      </c>
      <c r="D8" s="15">
        <v>0.24199999999999999</v>
      </c>
      <c r="E8" s="15">
        <v>0.191</v>
      </c>
      <c r="F8" s="15">
        <v>0.215</v>
      </c>
      <c r="G8" s="15">
        <v>0.17100000000000001</v>
      </c>
      <c r="H8" s="15">
        <v>0.20100000000000001</v>
      </c>
      <c r="I8" s="15">
        <v>0.218</v>
      </c>
      <c r="J8" s="15">
        <v>0.20499999999999999</v>
      </c>
      <c r="K8" s="15"/>
      <c r="L8" s="15"/>
      <c r="M8" s="15"/>
      <c r="N8" s="15"/>
      <c r="O8" s="15"/>
      <c r="P8" s="15"/>
      <c r="Q8" s="15"/>
      <c r="R8" s="15"/>
      <c r="S8" s="15"/>
      <c r="T8" s="15">
        <v>0.13</v>
      </c>
      <c r="U8" s="15">
        <v>0.15</v>
      </c>
      <c r="V8" s="15">
        <v>0.11600000000000001</v>
      </c>
      <c r="W8" s="15">
        <v>0.13700000000000001</v>
      </c>
      <c r="X8" s="15">
        <v>0.11700000000000001</v>
      </c>
      <c r="Y8" s="15">
        <v>0.13800000000000001</v>
      </c>
      <c r="Z8" s="15">
        <v>0.16600000000000001</v>
      </c>
      <c r="AA8" s="15">
        <v>0.161</v>
      </c>
      <c r="AB8" s="15">
        <v>0.14899999999999999</v>
      </c>
      <c r="AC8" s="15">
        <v>9.6000000000000002E-2</v>
      </c>
      <c r="AD8" s="15">
        <v>0.106</v>
      </c>
      <c r="AE8" s="15">
        <v>0.113</v>
      </c>
      <c r="AF8" s="15">
        <v>0.113</v>
      </c>
      <c r="AG8" s="15">
        <v>0.126</v>
      </c>
      <c r="AH8" s="15">
        <v>0.13500000000000001</v>
      </c>
      <c r="AI8" s="15">
        <v>0.112</v>
      </c>
      <c r="AJ8" s="15">
        <v>8.7999999999999995E-2</v>
      </c>
      <c r="AK8" s="15">
        <v>0.105</v>
      </c>
      <c r="AL8" s="15">
        <v>7.6999999999999999E-2</v>
      </c>
      <c r="AM8" s="15">
        <v>8.6999999999999994E-2</v>
      </c>
      <c r="AN8" s="15">
        <v>7.5999999999999998E-2</v>
      </c>
      <c r="AO8" s="15">
        <v>5.8999999999999997E-2</v>
      </c>
      <c r="AP8" s="15">
        <v>5.6000000000000001E-2</v>
      </c>
      <c r="AQ8" s="15">
        <v>0.06</v>
      </c>
      <c r="AR8" s="15">
        <v>6.3E-2</v>
      </c>
      <c r="AS8" s="15">
        <v>7.2999999999999995E-2</v>
      </c>
      <c r="AT8" s="15">
        <v>6.4000000000000001E-2</v>
      </c>
      <c r="AU8" s="15">
        <v>5.1999999999999998E-2</v>
      </c>
      <c r="AV8" s="15">
        <v>4.5999999999999999E-2</v>
      </c>
      <c r="AW8" s="15">
        <v>5.1999999999999998E-2</v>
      </c>
      <c r="AX8" s="15">
        <v>5.3999999999999999E-2</v>
      </c>
      <c r="AY8" s="15">
        <v>5.3999999999999999E-2</v>
      </c>
      <c r="AZ8" s="15">
        <v>5.0999999999999997E-2</v>
      </c>
      <c r="BA8" s="15">
        <v>6.7000000000000004E-2</v>
      </c>
      <c r="BB8" s="15">
        <v>6.2E-2</v>
      </c>
      <c r="BC8" s="15">
        <v>6.5000000000000002E-2</v>
      </c>
      <c r="BD8" s="15">
        <v>4.2000000000000003E-2</v>
      </c>
      <c r="BE8" s="15">
        <v>4.1000000000000002E-2</v>
      </c>
      <c r="BF8" s="15">
        <v>7.0999999999999994E-2</v>
      </c>
      <c r="BG8" s="15">
        <v>0.05</v>
      </c>
      <c r="BH8" s="15">
        <v>4.4999999999999998E-2</v>
      </c>
      <c r="BI8" s="15">
        <v>4.3999999999999997E-2</v>
      </c>
      <c r="BJ8" s="15">
        <v>4.5999999999999999E-2</v>
      </c>
      <c r="BK8" s="15">
        <v>4.3999999999999997E-2</v>
      </c>
      <c r="BL8" s="15">
        <v>4.2999999999999997E-2</v>
      </c>
      <c r="BM8" s="15">
        <v>0.04</v>
      </c>
      <c r="BN8" s="15">
        <v>3.9E-2</v>
      </c>
      <c r="BO8" s="15">
        <v>3.9E-2</v>
      </c>
      <c r="BP8" s="15">
        <v>3.9E-2</v>
      </c>
      <c r="BQ8" s="15">
        <v>3.9E-2</v>
      </c>
      <c r="BR8" s="15">
        <v>4.1000000000000002E-2</v>
      </c>
      <c r="BS8" s="15">
        <v>0.04</v>
      </c>
      <c r="BT8" s="15">
        <v>4.1000000000000002E-2</v>
      </c>
      <c r="BU8" s="15">
        <v>0.04</v>
      </c>
      <c r="BV8" s="15">
        <v>3.7999999999999999E-2</v>
      </c>
      <c r="BW8" s="15">
        <v>3.9E-2</v>
      </c>
      <c r="BX8" s="15">
        <v>3.9E-2</v>
      </c>
      <c r="BY8" s="15">
        <v>3.9E-2</v>
      </c>
      <c r="BZ8" s="15">
        <v>0.04</v>
      </c>
      <c r="CA8" s="15">
        <v>3.9E-2</v>
      </c>
      <c r="CB8" s="15">
        <v>3.7999999999999999E-2</v>
      </c>
      <c r="CC8" s="15">
        <v>3.9E-2</v>
      </c>
      <c r="CD8" s="15">
        <v>3.7999999999999999E-2</v>
      </c>
    </row>
    <row r="9" spans="1:82" x14ac:dyDescent="0.2">
      <c r="A9" s="15">
        <f>A8+0.05</f>
        <v>0.3</v>
      </c>
      <c r="B9" s="15">
        <v>0.155</v>
      </c>
      <c r="C9" s="15">
        <v>0.126</v>
      </c>
      <c r="D9" s="15">
        <v>0.248</v>
      </c>
      <c r="E9" s="15">
        <v>0.20499999999999999</v>
      </c>
      <c r="F9" s="15">
        <v>0.23300000000000001</v>
      </c>
      <c r="G9" s="15">
        <v>0.185</v>
      </c>
      <c r="H9" s="15">
        <v>0.216</v>
      </c>
      <c r="I9" s="15">
        <v>0.23599999999999999</v>
      </c>
      <c r="J9" s="15">
        <v>0.222</v>
      </c>
      <c r="K9" s="15"/>
      <c r="L9" s="15"/>
      <c r="M9" s="15"/>
      <c r="N9" s="15"/>
      <c r="O9" s="15"/>
      <c r="P9" s="15"/>
      <c r="Q9" s="15"/>
      <c r="R9" s="15"/>
      <c r="S9" s="15"/>
      <c r="T9" s="15">
        <v>0.13900000000000001</v>
      </c>
      <c r="U9" s="15">
        <v>0.16200000000000001</v>
      </c>
      <c r="V9" s="15">
        <v>0.125</v>
      </c>
      <c r="W9" s="15">
        <v>0.14899999999999999</v>
      </c>
      <c r="X9" s="15">
        <v>0.128</v>
      </c>
      <c r="Y9" s="15">
        <v>0.151</v>
      </c>
      <c r="Z9" s="15">
        <v>0.17799999999999999</v>
      </c>
      <c r="AA9" s="15">
        <v>0.17499999999999999</v>
      </c>
      <c r="AB9" s="15">
        <v>0.16200000000000001</v>
      </c>
      <c r="AC9" s="15">
        <v>0.104</v>
      </c>
      <c r="AD9" s="15">
        <v>0.115</v>
      </c>
      <c r="AE9" s="15">
        <v>0.122</v>
      </c>
      <c r="AF9" s="15">
        <v>0.122</v>
      </c>
      <c r="AG9" s="15">
        <v>0.13600000000000001</v>
      </c>
      <c r="AH9" s="15">
        <v>0.14599999999999999</v>
      </c>
      <c r="AI9" s="15">
        <v>0.121</v>
      </c>
      <c r="AJ9" s="15">
        <v>9.5000000000000001E-2</v>
      </c>
      <c r="AK9" s="15">
        <v>0.114</v>
      </c>
      <c r="AL9" s="15">
        <v>8.3000000000000004E-2</v>
      </c>
      <c r="AM9" s="15">
        <v>9.2999999999999999E-2</v>
      </c>
      <c r="AN9" s="15">
        <v>8.1000000000000003E-2</v>
      </c>
      <c r="AO9" s="15">
        <v>6.3E-2</v>
      </c>
      <c r="AP9" s="15">
        <v>5.8999999999999997E-2</v>
      </c>
      <c r="AQ9" s="15">
        <v>6.3E-2</v>
      </c>
      <c r="AR9" s="15">
        <v>6.6000000000000003E-2</v>
      </c>
      <c r="AS9" s="15">
        <v>7.8E-2</v>
      </c>
      <c r="AT9" s="15">
        <v>6.7000000000000004E-2</v>
      </c>
      <c r="AU9" s="15">
        <v>5.5E-2</v>
      </c>
      <c r="AV9" s="15">
        <v>4.8000000000000001E-2</v>
      </c>
      <c r="AW9" s="15">
        <v>5.5E-2</v>
      </c>
      <c r="AX9" s="15">
        <v>5.6000000000000001E-2</v>
      </c>
      <c r="AY9" s="15">
        <v>5.7000000000000002E-2</v>
      </c>
      <c r="AZ9" s="15">
        <v>5.1999999999999998E-2</v>
      </c>
      <c r="BA9" s="15">
        <v>7.0999999999999994E-2</v>
      </c>
      <c r="BB9" s="15">
        <v>6.6000000000000003E-2</v>
      </c>
      <c r="BC9" s="15">
        <v>6.9000000000000006E-2</v>
      </c>
      <c r="BD9" s="15">
        <v>4.2999999999999997E-2</v>
      </c>
      <c r="BE9" s="15">
        <v>4.2000000000000003E-2</v>
      </c>
      <c r="BF9" s="15">
        <v>7.1999999999999995E-2</v>
      </c>
      <c r="BG9" s="15">
        <v>5.0999999999999997E-2</v>
      </c>
      <c r="BH9" s="15">
        <v>4.7E-2</v>
      </c>
      <c r="BI9" s="15">
        <v>4.3999999999999997E-2</v>
      </c>
      <c r="BJ9" s="15">
        <v>4.7E-2</v>
      </c>
      <c r="BK9" s="15">
        <v>4.3999999999999997E-2</v>
      </c>
      <c r="BL9" s="15">
        <v>4.3999999999999997E-2</v>
      </c>
      <c r="BM9" s="15">
        <v>0.04</v>
      </c>
      <c r="BN9" s="15">
        <v>0.04</v>
      </c>
      <c r="BO9" s="15">
        <v>3.9E-2</v>
      </c>
      <c r="BP9" s="15">
        <v>0.04</v>
      </c>
      <c r="BQ9" s="15">
        <v>3.9E-2</v>
      </c>
      <c r="BR9" s="15">
        <v>0.04</v>
      </c>
      <c r="BS9" s="15">
        <v>0.04</v>
      </c>
      <c r="BT9" s="15">
        <v>4.1000000000000002E-2</v>
      </c>
      <c r="BU9" s="15">
        <v>0.04</v>
      </c>
      <c r="BV9" s="15">
        <v>3.9E-2</v>
      </c>
      <c r="BW9" s="15">
        <v>3.9E-2</v>
      </c>
      <c r="BX9" s="15">
        <v>3.9E-2</v>
      </c>
      <c r="BY9" s="15">
        <v>3.7999999999999999E-2</v>
      </c>
      <c r="BZ9" s="15">
        <v>0.04</v>
      </c>
      <c r="CA9" s="15">
        <v>3.9E-2</v>
      </c>
      <c r="CB9" s="15">
        <v>3.7999999999999999E-2</v>
      </c>
      <c r="CC9" s="15">
        <v>3.9E-2</v>
      </c>
      <c r="CD9" s="15">
        <v>3.7999999999999999E-2</v>
      </c>
    </row>
    <row r="10" spans="1:82" x14ac:dyDescent="0.2">
      <c r="A10" s="15">
        <f>A9+0.05</f>
        <v>0.35</v>
      </c>
      <c r="B10" s="15">
        <v>0.16200000000000001</v>
      </c>
      <c r="C10" s="15">
        <v>0.13200000000000001</v>
      </c>
      <c r="D10" s="15">
        <v>0.254</v>
      </c>
      <c r="E10" s="15">
        <v>0.219</v>
      </c>
      <c r="F10" s="15">
        <v>0.248</v>
      </c>
      <c r="G10" s="15">
        <v>0.19900000000000001</v>
      </c>
      <c r="H10" s="15">
        <v>0.23</v>
      </c>
      <c r="I10" s="15">
        <v>0.253</v>
      </c>
      <c r="J10" s="15">
        <v>0.23699999999999999</v>
      </c>
      <c r="K10" s="15"/>
      <c r="L10" s="15"/>
      <c r="M10" s="15"/>
      <c r="N10" s="15"/>
      <c r="O10" s="15"/>
      <c r="P10" s="15"/>
      <c r="Q10" s="15"/>
      <c r="R10" s="15"/>
      <c r="S10" s="15"/>
      <c r="T10" s="15">
        <v>0.14799999999999999</v>
      </c>
      <c r="U10" s="15">
        <v>0.17499999999999999</v>
      </c>
      <c r="V10" s="15">
        <v>0.13500000000000001</v>
      </c>
      <c r="W10" s="15">
        <v>0.161</v>
      </c>
      <c r="X10" s="15">
        <v>0.13700000000000001</v>
      </c>
      <c r="Y10" s="15">
        <v>0.16400000000000001</v>
      </c>
      <c r="Z10" s="15">
        <v>0.191</v>
      </c>
      <c r="AA10" s="15">
        <v>0.186</v>
      </c>
      <c r="AB10" s="15">
        <v>0.17499999999999999</v>
      </c>
      <c r="AC10" s="15">
        <v>0.112</v>
      </c>
      <c r="AD10" s="15">
        <v>0.124</v>
      </c>
      <c r="AE10" s="15">
        <v>0.13200000000000001</v>
      </c>
      <c r="AF10" s="15">
        <v>0.13100000000000001</v>
      </c>
      <c r="AG10" s="15">
        <v>0.14599999999999999</v>
      </c>
      <c r="AH10" s="15">
        <v>0.157</v>
      </c>
      <c r="AI10" s="15">
        <v>0.129</v>
      </c>
      <c r="AJ10" s="15">
        <v>0.10199999999999999</v>
      </c>
      <c r="AK10" s="15">
        <v>0.123</v>
      </c>
      <c r="AL10" s="15">
        <v>8.7999999999999995E-2</v>
      </c>
      <c r="AM10" s="15">
        <v>9.9000000000000005E-2</v>
      </c>
      <c r="AN10" s="15">
        <v>8.5999999999999993E-2</v>
      </c>
      <c r="AO10" s="15">
        <v>6.6000000000000003E-2</v>
      </c>
      <c r="AP10" s="15">
        <v>0.06</v>
      </c>
      <c r="AQ10" s="15">
        <v>6.7000000000000004E-2</v>
      </c>
      <c r="AR10" s="15">
        <v>7.0000000000000007E-2</v>
      </c>
      <c r="AS10" s="15">
        <v>8.3000000000000004E-2</v>
      </c>
      <c r="AT10" s="15">
        <v>7.0999999999999994E-2</v>
      </c>
      <c r="AU10" s="15">
        <v>5.7000000000000002E-2</v>
      </c>
      <c r="AV10" s="15">
        <v>0.05</v>
      </c>
      <c r="AW10" s="15">
        <v>5.7000000000000002E-2</v>
      </c>
      <c r="AX10" s="15">
        <v>5.8000000000000003E-2</v>
      </c>
      <c r="AY10" s="15">
        <v>5.8999999999999997E-2</v>
      </c>
      <c r="AZ10" s="15">
        <v>5.3999999999999999E-2</v>
      </c>
      <c r="BA10" s="15">
        <v>7.4999999999999997E-2</v>
      </c>
      <c r="BB10" s="15">
        <v>7.0000000000000007E-2</v>
      </c>
      <c r="BC10" s="15">
        <v>7.2999999999999995E-2</v>
      </c>
      <c r="BD10" s="15">
        <v>4.2999999999999997E-2</v>
      </c>
      <c r="BE10" s="15">
        <v>4.2999999999999997E-2</v>
      </c>
      <c r="BF10" s="15">
        <v>7.2999999999999995E-2</v>
      </c>
      <c r="BG10" s="15">
        <v>5.1999999999999998E-2</v>
      </c>
      <c r="BH10" s="15">
        <v>4.8000000000000001E-2</v>
      </c>
      <c r="BI10" s="15">
        <v>4.5999999999999999E-2</v>
      </c>
      <c r="BJ10" s="15">
        <v>4.8000000000000001E-2</v>
      </c>
      <c r="BK10" s="15">
        <v>4.5999999999999999E-2</v>
      </c>
      <c r="BL10" s="15">
        <v>4.3999999999999997E-2</v>
      </c>
      <c r="BM10" s="15">
        <v>3.9E-2</v>
      </c>
      <c r="BN10" s="15">
        <v>3.9E-2</v>
      </c>
      <c r="BO10" s="15">
        <v>3.9E-2</v>
      </c>
      <c r="BP10" s="15">
        <v>3.9E-2</v>
      </c>
      <c r="BQ10" s="15">
        <v>3.9E-2</v>
      </c>
      <c r="BR10" s="15">
        <v>4.1000000000000002E-2</v>
      </c>
      <c r="BS10" s="15">
        <v>0.04</v>
      </c>
      <c r="BT10" s="15">
        <v>4.1000000000000002E-2</v>
      </c>
      <c r="BU10" s="15">
        <v>0.04</v>
      </c>
      <c r="BV10" s="15">
        <v>3.9E-2</v>
      </c>
      <c r="BW10" s="15">
        <v>0.04</v>
      </c>
      <c r="BX10" s="15">
        <v>3.7999999999999999E-2</v>
      </c>
      <c r="BY10" s="15">
        <v>3.9E-2</v>
      </c>
      <c r="BZ10" s="15">
        <v>0.04</v>
      </c>
      <c r="CA10" s="15">
        <v>3.9E-2</v>
      </c>
      <c r="CB10" s="15">
        <v>3.7999999999999999E-2</v>
      </c>
      <c r="CC10" s="15">
        <v>3.9E-2</v>
      </c>
      <c r="CD10" s="15">
        <v>3.7999999999999999E-2</v>
      </c>
    </row>
    <row r="11" spans="1:82" x14ac:dyDescent="0.2">
      <c r="A11" s="15">
        <f>A10+0.05</f>
        <v>0.39999999999999997</v>
      </c>
      <c r="B11" s="15">
        <v>0.16900000000000001</v>
      </c>
      <c r="C11" s="15">
        <v>0.13700000000000001</v>
      </c>
      <c r="D11" s="15">
        <v>0.25900000000000001</v>
      </c>
      <c r="E11" s="15">
        <v>0.23200000000000001</v>
      </c>
      <c r="F11" s="15">
        <v>0.26300000000000001</v>
      </c>
      <c r="G11" s="15">
        <v>0.21199999999999999</v>
      </c>
      <c r="H11" s="15">
        <v>0.24399999999999999</v>
      </c>
      <c r="I11" s="15">
        <v>0.26800000000000002</v>
      </c>
      <c r="J11" s="15">
        <v>0.251</v>
      </c>
      <c r="K11" s="15"/>
      <c r="L11" s="15"/>
      <c r="M11" s="15"/>
      <c r="N11" s="15"/>
      <c r="O11" s="15"/>
      <c r="P11" s="15"/>
      <c r="Q11" s="15"/>
      <c r="R11" s="15"/>
      <c r="S11" s="15"/>
      <c r="T11" s="15">
        <v>0.156</v>
      </c>
      <c r="U11" s="15">
        <v>0.187</v>
      </c>
      <c r="V11" s="15">
        <v>0.14399999999999999</v>
      </c>
      <c r="W11" s="15">
        <v>0.17199999999999999</v>
      </c>
      <c r="X11" s="15">
        <v>0.15</v>
      </c>
      <c r="Y11" s="15">
        <v>0.17799999999999999</v>
      </c>
      <c r="Z11" s="15">
        <v>0.20200000000000001</v>
      </c>
      <c r="AA11" s="15">
        <v>0.19800000000000001</v>
      </c>
      <c r="AB11" s="15">
        <v>0.187</v>
      </c>
      <c r="AC11" s="15">
        <v>0.12</v>
      </c>
      <c r="AD11" s="15">
        <v>0.13300000000000001</v>
      </c>
      <c r="AE11" s="15">
        <v>0.14199999999999999</v>
      </c>
      <c r="AF11" s="15">
        <v>0.13900000000000001</v>
      </c>
      <c r="AG11" s="15">
        <v>0.156</v>
      </c>
      <c r="AH11" s="15">
        <v>0.16900000000000001</v>
      </c>
      <c r="AI11" s="15">
        <v>0.13800000000000001</v>
      </c>
      <c r="AJ11" s="15">
        <v>0.109</v>
      </c>
      <c r="AK11" s="15">
        <v>0.13100000000000001</v>
      </c>
      <c r="AL11" s="15">
        <v>9.2999999999999999E-2</v>
      </c>
      <c r="AM11" s="15">
        <v>0.105</v>
      </c>
      <c r="AN11" s="15">
        <v>9.0999999999999998E-2</v>
      </c>
      <c r="AO11" s="15">
        <v>6.9000000000000006E-2</v>
      </c>
      <c r="AP11" s="15">
        <v>6.4000000000000001E-2</v>
      </c>
      <c r="AQ11" s="15">
        <v>6.9000000000000006E-2</v>
      </c>
      <c r="AR11" s="15">
        <v>7.2999999999999995E-2</v>
      </c>
      <c r="AS11" s="15">
        <v>8.7999999999999995E-2</v>
      </c>
      <c r="AT11" s="15">
        <v>7.3999999999999996E-2</v>
      </c>
      <c r="AU11" s="15">
        <v>0.06</v>
      </c>
      <c r="AV11" s="15">
        <v>5.0999999999999997E-2</v>
      </c>
      <c r="AW11" s="15">
        <v>5.8999999999999997E-2</v>
      </c>
      <c r="AX11" s="15">
        <v>6.0999999999999999E-2</v>
      </c>
      <c r="AY11" s="15">
        <v>6.0999999999999999E-2</v>
      </c>
      <c r="AZ11" s="15">
        <v>5.7000000000000002E-2</v>
      </c>
      <c r="BA11" s="15">
        <v>7.9000000000000001E-2</v>
      </c>
      <c r="BB11" s="15">
        <v>7.3999999999999996E-2</v>
      </c>
      <c r="BC11" s="15">
        <v>7.5999999999999998E-2</v>
      </c>
      <c r="BD11" s="15">
        <v>4.3999999999999997E-2</v>
      </c>
      <c r="BE11" s="15">
        <v>4.3999999999999997E-2</v>
      </c>
      <c r="BF11" s="15">
        <v>7.3999999999999996E-2</v>
      </c>
      <c r="BG11" s="15">
        <v>5.3999999999999999E-2</v>
      </c>
      <c r="BH11" s="15">
        <v>4.9000000000000002E-2</v>
      </c>
      <c r="BI11" s="15">
        <v>4.5999999999999999E-2</v>
      </c>
      <c r="BJ11" s="15">
        <v>4.9000000000000002E-2</v>
      </c>
      <c r="BK11" s="15">
        <v>4.7E-2</v>
      </c>
      <c r="BL11" s="15">
        <v>4.4999999999999998E-2</v>
      </c>
      <c r="BM11" s="15">
        <v>3.9E-2</v>
      </c>
      <c r="BN11" s="15">
        <v>0.04</v>
      </c>
      <c r="BO11" s="15">
        <v>3.9E-2</v>
      </c>
      <c r="BP11" s="15">
        <v>0.04</v>
      </c>
      <c r="BQ11" s="15">
        <v>3.7999999999999999E-2</v>
      </c>
      <c r="BR11" s="15">
        <v>4.1000000000000002E-2</v>
      </c>
      <c r="BS11" s="15">
        <v>0.04</v>
      </c>
      <c r="BT11" s="15">
        <v>4.2000000000000003E-2</v>
      </c>
      <c r="BU11" s="15">
        <v>0.04</v>
      </c>
      <c r="BV11" s="15">
        <v>3.7999999999999999E-2</v>
      </c>
      <c r="BW11" s="15">
        <v>3.9E-2</v>
      </c>
      <c r="BX11" s="15">
        <v>3.9E-2</v>
      </c>
      <c r="BY11" s="15">
        <v>3.9E-2</v>
      </c>
      <c r="BZ11" s="15">
        <v>0.04</v>
      </c>
      <c r="CA11" s="15">
        <v>3.9E-2</v>
      </c>
      <c r="CB11" s="15">
        <v>3.7999999999999999E-2</v>
      </c>
      <c r="CC11" s="15">
        <v>3.9E-2</v>
      </c>
      <c r="CD11" s="15">
        <v>3.9E-2</v>
      </c>
    </row>
    <row r="12" spans="1:82" x14ac:dyDescent="0.2">
      <c r="A12" s="15">
        <f>A11+0.05</f>
        <v>0.44999999999999996</v>
      </c>
      <c r="B12" s="15">
        <v>0.17399999999999999</v>
      </c>
      <c r="C12" s="15">
        <v>0.14199999999999999</v>
      </c>
      <c r="D12" s="15">
        <v>0.26300000000000001</v>
      </c>
      <c r="E12" s="15">
        <v>0.24299999999999999</v>
      </c>
      <c r="F12" s="15">
        <v>0.27700000000000002</v>
      </c>
      <c r="G12" s="15">
        <v>0.22500000000000001</v>
      </c>
      <c r="H12" s="15">
        <v>0.25600000000000001</v>
      </c>
      <c r="I12" s="15">
        <v>0.28100000000000003</v>
      </c>
      <c r="J12" s="15">
        <v>0.26300000000000001</v>
      </c>
      <c r="K12" s="15"/>
      <c r="L12" s="15"/>
      <c r="M12" s="15"/>
      <c r="N12" s="15"/>
      <c r="O12" s="15"/>
      <c r="P12" s="15"/>
      <c r="Q12" s="15"/>
      <c r="R12" s="15"/>
      <c r="S12" s="15"/>
      <c r="T12" s="15">
        <v>0.16400000000000001</v>
      </c>
      <c r="U12" s="15">
        <v>0.19900000000000001</v>
      </c>
      <c r="V12" s="15">
        <v>0.153</v>
      </c>
      <c r="W12" s="15">
        <v>0.184</v>
      </c>
      <c r="X12" s="15">
        <v>0.16500000000000001</v>
      </c>
      <c r="Y12" s="15">
        <v>0.19</v>
      </c>
      <c r="Z12" s="15">
        <v>0.21199999999999999</v>
      </c>
      <c r="AA12" s="15">
        <v>0.20899999999999999</v>
      </c>
      <c r="AB12" s="15">
        <v>0.19800000000000001</v>
      </c>
      <c r="AC12" s="15">
        <v>0.127</v>
      </c>
      <c r="AD12" s="15">
        <v>0.14199999999999999</v>
      </c>
      <c r="AE12" s="15">
        <v>0.151</v>
      </c>
      <c r="AF12" s="15">
        <v>0.14799999999999999</v>
      </c>
      <c r="AG12" s="15">
        <v>0.16500000000000001</v>
      </c>
      <c r="AH12" s="15">
        <v>0.17899999999999999</v>
      </c>
      <c r="AI12" s="15">
        <v>0.14699999999999999</v>
      </c>
      <c r="AJ12" s="15">
        <v>0.11600000000000001</v>
      </c>
      <c r="AK12" s="15">
        <v>0.14000000000000001</v>
      </c>
      <c r="AL12" s="15">
        <v>9.8000000000000004E-2</v>
      </c>
      <c r="AM12" s="15">
        <v>0.11</v>
      </c>
      <c r="AN12" s="15">
        <v>9.6000000000000002E-2</v>
      </c>
      <c r="AO12" s="15">
        <v>7.2999999999999995E-2</v>
      </c>
      <c r="AP12" s="15">
        <v>6.6000000000000003E-2</v>
      </c>
      <c r="AQ12" s="15">
        <v>7.1999999999999995E-2</v>
      </c>
      <c r="AR12" s="15">
        <v>7.5999999999999998E-2</v>
      </c>
      <c r="AS12" s="15">
        <v>9.2999999999999999E-2</v>
      </c>
      <c r="AT12" s="15">
        <v>7.8E-2</v>
      </c>
      <c r="AU12" s="15">
        <v>6.2E-2</v>
      </c>
      <c r="AV12" s="15">
        <v>5.2999999999999999E-2</v>
      </c>
      <c r="AW12" s="15">
        <v>6.0999999999999999E-2</v>
      </c>
      <c r="AX12" s="15">
        <v>6.3E-2</v>
      </c>
      <c r="AY12" s="15">
        <v>6.4000000000000001E-2</v>
      </c>
      <c r="AZ12" s="15">
        <v>5.8999999999999997E-2</v>
      </c>
      <c r="BA12" s="15">
        <v>8.3000000000000004E-2</v>
      </c>
      <c r="BB12" s="15">
        <v>7.6999999999999999E-2</v>
      </c>
      <c r="BC12" s="15">
        <v>0.08</v>
      </c>
      <c r="BD12" s="15">
        <v>4.3999999999999997E-2</v>
      </c>
      <c r="BE12" s="15">
        <v>4.3999999999999997E-2</v>
      </c>
      <c r="BF12" s="15">
        <v>7.2999999999999995E-2</v>
      </c>
      <c r="BG12" s="15">
        <v>5.5E-2</v>
      </c>
      <c r="BH12" s="15">
        <v>5.0999999999999997E-2</v>
      </c>
      <c r="BI12" s="15">
        <v>4.8000000000000001E-2</v>
      </c>
      <c r="BJ12" s="15">
        <v>0.05</v>
      </c>
      <c r="BK12" s="15">
        <v>4.7E-2</v>
      </c>
      <c r="BL12" s="15">
        <v>4.5999999999999999E-2</v>
      </c>
      <c r="BM12" s="15">
        <v>0.04</v>
      </c>
      <c r="BN12" s="15">
        <v>3.9E-2</v>
      </c>
      <c r="BO12" s="15">
        <v>3.9E-2</v>
      </c>
      <c r="BP12" s="15">
        <v>0.04</v>
      </c>
      <c r="BQ12" s="15">
        <v>3.9E-2</v>
      </c>
      <c r="BR12" s="15">
        <v>0.04</v>
      </c>
      <c r="BS12" s="15">
        <v>4.1000000000000002E-2</v>
      </c>
      <c r="BT12" s="15">
        <v>4.2000000000000003E-2</v>
      </c>
      <c r="BU12" s="15">
        <v>0.04</v>
      </c>
      <c r="BV12" s="15">
        <v>3.9E-2</v>
      </c>
      <c r="BW12" s="15">
        <v>0.04</v>
      </c>
      <c r="BX12" s="15">
        <v>3.9E-2</v>
      </c>
      <c r="BY12" s="15">
        <v>3.9E-2</v>
      </c>
      <c r="BZ12" s="15">
        <v>0.04</v>
      </c>
      <c r="CA12" s="15">
        <v>3.9E-2</v>
      </c>
      <c r="CB12" s="15">
        <v>3.7999999999999999E-2</v>
      </c>
      <c r="CC12" s="15">
        <v>3.9E-2</v>
      </c>
      <c r="CD12" s="15">
        <v>3.7999999999999999E-2</v>
      </c>
    </row>
    <row r="13" spans="1:82" x14ac:dyDescent="0.2">
      <c r="A13" s="15">
        <f>A12+0.05</f>
        <v>0.49999999999999994</v>
      </c>
      <c r="B13" s="15">
        <v>0.17899999999999999</v>
      </c>
      <c r="C13" s="15">
        <v>0.14599999999999999</v>
      </c>
      <c r="D13" s="15">
        <v>0.26700000000000002</v>
      </c>
      <c r="E13" s="15">
        <v>0.254</v>
      </c>
      <c r="F13" s="15">
        <v>0.28799999999999998</v>
      </c>
      <c r="G13" s="15">
        <v>0.23699999999999999</v>
      </c>
      <c r="H13" s="15">
        <v>0.27300000000000002</v>
      </c>
      <c r="I13" s="15">
        <v>0.29399999999999998</v>
      </c>
      <c r="J13" s="15">
        <v>0.27400000000000002</v>
      </c>
      <c r="K13" s="15"/>
      <c r="L13" s="15"/>
      <c r="M13" s="15"/>
      <c r="N13" s="15"/>
      <c r="O13" s="15"/>
      <c r="P13" s="15"/>
      <c r="Q13" s="15"/>
      <c r="R13" s="15"/>
      <c r="S13" s="15"/>
      <c r="T13" s="15">
        <v>0.17199999999999999</v>
      </c>
      <c r="U13" s="15">
        <v>0.21</v>
      </c>
      <c r="V13" s="15">
        <v>0.16200000000000001</v>
      </c>
      <c r="W13" s="15">
        <v>0.19600000000000001</v>
      </c>
      <c r="X13" s="15">
        <v>0.17599999999999999</v>
      </c>
      <c r="Y13" s="15">
        <v>0.20200000000000001</v>
      </c>
      <c r="Z13" s="15">
        <v>0.221</v>
      </c>
      <c r="AA13" s="15">
        <v>0.22</v>
      </c>
      <c r="AB13" s="15">
        <v>0.20899999999999999</v>
      </c>
      <c r="AC13" s="15">
        <v>0.13400000000000001</v>
      </c>
      <c r="AD13" s="15">
        <v>0.15</v>
      </c>
      <c r="AE13" s="15">
        <v>0.16</v>
      </c>
      <c r="AF13" s="15">
        <v>0.156</v>
      </c>
      <c r="AG13" s="15">
        <v>0.17399999999999999</v>
      </c>
      <c r="AH13" s="15">
        <v>0.189</v>
      </c>
      <c r="AI13" s="15">
        <v>0.155</v>
      </c>
      <c r="AJ13" s="15">
        <v>0.123</v>
      </c>
      <c r="AK13" s="15">
        <v>0.14799999999999999</v>
      </c>
      <c r="AL13" s="15">
        <v>0.104</v>
      </c>
      <c r="AM13" s="15">
        <v>0.11600000000000001</v>
      </c>
      <c r="AN13" s="15">
        <v>0.10199999999999999</v>
      </c>
      <c r="AO13" s="15">
        <v>7.4999999999999997E-2</v>
      </c>
      <c r="AP13" s="15">
        <v>6.8000000000000005E-2</v>
      </c>
      <c r="AQ13" s="15">
        <v>7.4999999999999997E-2</v>
      </c>
      <c r="AR13" s="15">
        <v>0.08</v>
      </c>
      <c r="AS13" s="15">
        <v>9.7000000000000003E-2</v>
      </c>
      <c r="AT13" s="15">
        <v>8.2000000000000003E-2</v>
      </c>
      <c r="AU13" s="15">
        <v>6.5000000000000002E-2</v>
      </c>
      <c r="AV13" s="15">
        <v>5.6000000000000001E-2</v>
      </c>
      <c r="AW13" s="15">
        <v>6.4000000000000001E-2</v>
      </c>
      <c r="AX13" s="15">
        <v>6.5000000000000002E-2</v>
      </c>
      <c r="AY13" s="15">
        <v>6.7000000000000004E-2</v>
      </c>
      <c r="AZ13" s="15">
        <v>6.0999999999999999E-2</v>
      </c>
      <c r="BA13" s="15">
        <v>8.6999999999999994E-2</v>
      </c>
      <c r="BB13" s="15">
        <v>8.2000000000000003E-2</v>
      </c>
      <c r="BC13" s="15">
        <v>8.4000000000000005E-2</v>
      </c>
      <c r="BD13" s="15">
        <v>4.4999999999999998E-2</v>
      </c>
      <c r="BE13" s="15">
        <v>4.4999999999999998E-2</v>
      </c>
      <c r="BF13" s="15">
        <v>7.3999999999999996E-2</v>
      </c>
      <c r="BG13" s="15">
        <v>5.7000000000000002E-2</v>
      </c>
      <c r="BH13" s="15">
        <v>5.2999999999999999E-2</v>
      </c>
      <c r="BI13" s="15">
        <v>4.9000000000000002E-2</v>
      </c>
      <c r="BJ13" s="15">
        <v>5.0999999999999997E-2</v>
      </c>
      <c r="BK13" s="15">
        <v>4.9000000000000002E-2</v>
      </c>
      <c r="BL13" s="15">
        <v>4.7E-2</v>
      </c>
      <c r="BM13" s="15">
        <v>0.04</v>
      </c>
      <c r="BN13" s="15">
        <v>3.9E-2</v>
      </c>
      <c r="BO13" s="15">
        <v>3.9E-2</v>
      </c>
      <c r="BP13" s="15">
        <v>0.04</v>
      </c>
      <c r="BQ13" s="15">
        <v>3.9E-2</v>
      </c>
      <c r="BR13" s="15">
        <v>4.1000000000000002E-2</v>
      </c>
      <c r="BS13" s="15">
        <v>4.1000000000000002E-2</v>
      </c>
      <c r="BT13" s="15">
        <v>4.2000000000000003E-2</v>
      </c>
      <c r="BU13" s="15">
        <v>4.1000000000000002E-2</v>
      </c>
      <c r="BV13" s="15">
        <v>3.9E-2</v>
      </c>
      <c r="BW13" s="15">
        <v>0.04</v>
      </c>
      <c r="BX13" s="15">
        <v>3.9E-2</v>
      </c>
      <c r="BY13" s="15">
        <v>3.9E-2</v>
      </c>
      <c r="BZ13" s="15">
        <v>0.04</v>
      </c>
      <c r="CA13" s="15">
        <v>3.9E-2</v>
      </c>
      <c r="CB13" s="15">
        <v>3.7999999999999999E-2</v>
      </c>
      <c r="CC13" s="15">
        <v>3.9E-2</v>
      </c>
      <c r="CD13" s="15">
        <v>3.7999999999999999E-2</v>
      </c>
    </row>
    <row r="14" spans="1:82" x14ac:dyDescent="0.2">
      <c r="A14" s="15">
        <f>A13+0.05</f>
        <v>0.54999999999999993</v>
      </c>
      <c r="B14" s="15">
        <v>0.183</v>
      </c>
      <c r="C14" s="15">
        <v>0.15</v>
      </c>
      <c r="D14" s="15">
        <v>0.26900000000000002</v>
      </c>
      <c r="E14" s="15">
        <v>0.26500000000000001</v>
      </c>
      <c r="F14" s="15">
        <v>0.29799999999999999</v>
      </c>
      <c r="G14" s="15">
        <v>0.249</v>
      </c>
      <c r="H14" s="15">
        <v>0.26900000000000002</v>
      </c>
      <c r="I14" s="15">
        <v>0.30499999999999999</v>
      </c>
      <c r="J14" s="15">
        <v>0.28299999999999997</v>
      </c>
      <c r="K14" s="15"/>
      <c r="L14" s="15"/>
      <c r="M14" s="15"/>
      <c r="N14" s="15"/>
      <c r="O14" s="15"/>
      <c r="P14" s="15"/>
      <c r="Q14" s="15"/>
      <c r="R14" s="15"/>
      <c r="S14" s="15"/>
      <c r="T14" s="15">
        <v>0.17899999999999999</v>
      </c>
      <c r="U14" s="15">
        <v>0.22</v>
      </c>
      <c r="V14" s="15">
        <v>0.17</v>
      </c>
      <c r="W14" s="15">
        <v>0.20699999999999999</v>
      </c>
      <c r="X14" s="15">
        <v>0.184</v>
      </c>
      <c r="Y14" s="15">
        <v>0.21299999999999999</v>
      </c>
      <c r="Z14" s="15">
        <v>0.223</v>
      </c>
      <c r="AA14" s="15">
        <v>0.23</v>
      </c>
      <c r="AB14" s="15">
        <v>0.22</v>
      </c>
      <c r="AC14" s="15">
        <v>0.14099999999999999</v>
      </c>
      <c r="AD14" s="15">
        <v>0.159</v>
      </c>
      <c r="AE14" s="15">
        <v>0.16800000000000001</v>
      </c>
      <c r="AF14" s="15">
        <v>0.16400000000000001</v>
      </c>
      <c r="AG14" s="15">
        <v>0.182</v>
      </c>
      <c r="AH14" s="15">
        <v>0.2</v>
      </c>
      <c r="AI14" s="15">
        <v>0.16300000000000001</v>
      </c>
      <c r="AJ14" s="15">
        <v>0.129</v>
      </c>
      <c r="AK14" s="15">
        <v>0.156</v>
      </c>
      <c r="AL14" s="15">
        <v>0.109</v>
      </c>
      <c r="AM14" s="15">
        <v>0.122</v>
      </c>
      <c r="AN14" s="15">
        <v>0.106</v>
      </c>
      <c r="AO14" s="15">
        <v>7.8E-2</v>
      </c>
      <c r="AP14" s="15">
        <v>7.0999999999999994E-2</v>
      </c>
      <c r="AQ14" s="15">
        <v>7.6999999999999999E-2</v>
      </c>
      <c r="AR14" s="15">
        <v>8.4000000000000005E-2</v>
      </c>
      <c r="AS14" s="15">
        <v>0.10199999999999999</v>
      </c>
      <c r="AT14" s="15">
        <v>8.5999999999999993E-2</v>
      </c>
      <c r="AU14" s="15">
        <v>6.8000000000000005E-2</v>
      </c>
      <c r="AV14" s="15">
        <v>5.8000000000000003E-2</v>
      </c>
      <c r="AW14" s="15">
        <v>6.6000000000000003E-2</v>
      </c>
      <c r="AX14" s="15">
        <v>6.8000000000000005E-2</v>
      </c>
      <c r="AY14" s="15">
        <v>6.9000000000000006E-2</v>
      </c>
      <c r="AZ14" s="15">
        <v>6.3E-2</v>
      </c>
      <c r="BA14" s="15">
        <v>0.09</v>
      </c>
      <c r="BB14" s="15">
        <v>8.5999999999999993E-2</v>
      </c>
      <c r="BC14" s="15">
        <v>8.7999999999999995E-2</v>
      </c>
      <c r="BD14" s="15">
        <v>4.5999999999999999E-2</v>
      </c>
      <c r="BE14" s="15">
        <v>4.5999999999999999E-2</v>
      </c>
      <c r="BF14" s="15">
        <v>7.3999999999999996E-2</v>
      </c>
      <c r="BG14" s="15">
        <v>5.8000000000000003E-2</v>
      </c>
      <c r="BH14" s="15">
        <v>5.5E-2</v>
      </c>
      <c r="BI14" s="15">
        <v>0.05</v>
      </c>
      <c r="BJ14" s="15">
        <v>5.1999999999999998E-2</v>
      </c>
      <c r="BK14" s="15">
        <v>0.05</v>
      </c>
      <c r="BL14" s="15">
        <v>4.8000000000000001E-2</v>
      </c>
      <c r="BM14" s="15">
        <v>3.9E-2</v>
      </c>
      <c r="BN14" s="15">
        <v>0.04</v>
      </c>
      <c r="BO14" s="15">
        <v>3.9E-2</v>
      </c>
      <c r="BP14" s="15">
        <v>0.04</v>
      </c>
      <c r="BQ14" s="15">
        <v>3.9E-2</v>
      </c>
      <c r="BR14" s="15">
        <v>4.1000000000000002E-2</v>
      </c>
      <c r="BS14" s="15">
        <v>4.1000000000000002E-2</v>
      </c>
      <c r="BT14" s="15">
        <v>4.2000000000000003E-2</v>
      </c>
      <c r="BU14" s="15">
        <v>4.1000000000000002E-2</v>
      </c>
      <c r="BV14" s="15">
        <v>3.9E-2</v>
      </c>
      <c r="BW14" s="15">
        <v>0.04</v>
      </c>
      <c r="BX14" s="15">
        <v>3.7999999999999999E-2</v>
      </c>
      <c r="BY14" s="15">
        <v>3.9E-2</v>
      </c>
      <c r="BZ14" s="15">
        <v>0.04</v>
      </c>
      <c r="CA14" s="15">
        <v>3.9E-2</v>
      </c>
      <c r="CB14" s="15">
        <v>3.7999999999999999E-2</v>
      </c>
      <c r="CC14" s="15">
        <v>3.9E-2</v>
      </c>
      <c r="CD14" s="15">
        <v>3.7999999999999999E-2</v>
      </c>
    </row>
    <row r="15" spans="1:82" x14ac:dyDescent="0.2">
      <c r="A15" s="15">
        <f>A14+0.05</f>
        <v>0.6</v>
      </c>
      <c r="B15" s="15">
        <v>0.186</v>
      </c>
      <c r="C15" s="15">
        <v>0.153</v>
      </c>
      <c r="D15" s="15">
        <v>0.27200000000000002</v>
      </c>
      <c r="E15" s="15">
        <v>0.27400000000000002</v>
      </c>
      <c r="F15" s="15">
        <v>0.307</v>
      </c>
      <c r="G15" s="15">
        <v>0.26</v>
      </c>
      <c r="H15" s="15">
        <v>0.27300000000000002</v>
      </c>
      <c r="I15" s="15">
        <v>0.315</v>
      </c>
      <c r="J15" s="15">
        <v>0.29199999999999998</v>
      </c>
      <c r="K15" s="15"/>
      <c r="L15" s="15"/>
      <c r="M15" s="15"/>
      <c r="N15" s="15"/>
      <c r="O15" s="15"/>
      <c r="P15" s="15"/>
      <c r="Q15" s="15"/>
      <c r="R15" s="15"/>
      <c r="S15" s="15"/>
      <c r="T15" s="15">
        <v>0.186</v>
      </c>
      <c r="U15" s="15">
        <v>0.23</v>
      </c>
      <c r="V15" s="15">
        <v>0.17799999999999999</v>
      </c>
      <c r="W15" s="15">
        <v>0.218</v>
      </c>
      <c r="X15" s="15">
        <v>0.192</v>
      </c>
      <c r="Y15" s="15">
        <v>0.224</v>
      </c>
      <c r="Z15" s="15">
        <v>0.24099999999999999</v>
      </c>
      <c r="AA15" s="15">
        <v>0.23899999999999999</v>
      </c>
      <c r="AB15" s="15">
        <v>0.23</v>
      </c>
      <c r="AC15" s="15">
        <v>0.14799999999999999</v>
      </c>
      <c r="AD15" s="15">
        <v>0.16800000000000001</v>
      </c>
      <c r="AE15" s="15">
        <v>0.17699999999999999</v>
      </c>
      <c r="AF15" s="15">
        <v>0.17100000000000001</v>
      </c>
      <c r="AG15" s="15">
        <v>0.19</v>
      </c>
      <c r="AH15" s="15">
        <v>0.20899999999999999</v>
      </c>
      <c r="AI15" s="15">
        <v>0.17199999999999999</v>
      </c>
      <c r="AJ15" s="15">
        <v>0.13600000000000001</v>
      </c>
      <c r="AK15" s="15">
        <v>0.16400000000000001</v>
      </c>
      <c r="AL15" s="15">
        <v>0.114</v>
      </c>
      <c r="AM15" s="15">
        <v>0.127</v>
      </c>
      <c r="AN15" s="15">
        <v>0.112</v>
      </c>
      <c r="AO15" s="15">
        <v>8.1000000000000003E-2</v>
      </c>
      <c r="AP15" s="15">
        <v>7.2999999999999995E-2</v>
      </c>
      <c r="AQ15" s="15">
        <v>0.08</v>
      </c>
      <c r="AR15" s="15">
        <v>8.6999999999999994E-2</v>
      </c>
      <c r="AS15" s="15">
        <v>0.106</v>
      </c>
      <c r="AT15" s="15">
        <v>0.09</v>
      </c>
      <c r="AU15" s="15">
        <v>7.0000000000000007E-2</v>
      </c>
      <c r="AV15" s="15">
        <v>0.06</v>
      </c>
      <c r="AW15" s="15">
        <v>6.7000000000000004E-2</v>
      </c>
      <c r="AX15" s="15">
        <v>7.0000000000000007E-2</v>
      </c>
      <c r="AY15" s="15">
        <v>7.0999999999999994E-2</v>
      </c>
      <c r="AZ15" s="15">
        <v>6.5000000000000002E-2</v>
      </c>
      <c r="BA15" s="15">
        <v>9.4E-2</v>
      </c>
      <c r="BB15" s="15">
        <v>0.09</v>
      </c>
      <c r="BC15" s="15">
        <v>9.0999999999999998E-2</v>
      </c>
      <c r="BD15" s="15">
        <v>4.7E-2</v>
      </c>
      <c r="BE15" s="15">
        <v>4.5999999999999999E-2</v>
      </c>
      <c r="BF15" s="15">
        <v>7.4999999999999997E-2</v>
      </c>
      <c r="BG15" s="15">
        <v>0.06</v>
      </c>
      <c r="BH15" s="15">
        <v>5.6000000000000001E-2</v>
      </c>
      <c r="BI15" s="15">
        <v>5.0999999999999997E-2</v>
      </c>
      <c r="BJ15" s="15">
        <v>5.2999999999999999E-2</v>
      </c>
      <c r="BK15" s="15">
        <v>5.0999999999999997E-2</v>
      </c>
      <c r="BL15" s="15">
        <v>4.9000000000000002E-2</v>
      </c>
      <c r="BM15" s="15">
        <v>0.04</v>
      </c>
      <c r="BN15" s="15">
        <v>0.04</v>
      </c>
      <c r="BO15" s="15">
        <v>0.04</v>
      </c>
      <c r="BP15" s="15">
        <v>0.04</v>
      </c>
      <c r="BQ15" s="15">
        <v>3.9E-2</v>
      </c>
      <c r="BR15" s="15">
        <v>4.1000000000000002E-2</v>
      </c>
      <c r="BS15" s="15">
        <v>4.1000000000000002E-2</v>
      </c>
      <c r="BT15" s="15">
        <v>4.2999999999999997E-2</v>
      </c>
      <c r="BU15" s="15">
        <v>0.04</v>
      </c>
      <c r="BV15" s="15">
        <v>3.7999999999999999E-2</v>
      </c>
      <c r="BW15" s="15">
        <v>0.04</v>
      </c>
      <c r="BX15" s="15">
        <v>3.9E-2</v>
      </c>
      <c r="BY15" s="15">
        <v>3.9E-2</v>
      </c>
      <c r="BZ15" s="15">
        <v>0.04</v>
      </c>
      <c r="CA15" s="15">
        <v>3.9E-2</v>
      </c>
      <c r="CB15" s="15">
        <v>3.7999999999999999E-2</v>
      </c>
      <c r="CC15" s="15">
        <v>3.9E-2</v>
      </c>
      <c r="CD15" s="15">
        <v>3.7999999999999999E-2</v>
      </c>
    </row>
    <row r="16" spans="1:82" x14ac:dyDescent="0.2">
      <c r="A16" s="15">
        <f>A15+0.05</f>
        <v>0.65</v>
      </c>
      <c r="B16" s="15">
        <v>0.189</v>
      </c>
      <c r="C16" s="15">
        <v>0.156</v>
      </c>
      <c r="D16" s="15">
        <v>0.27400000000000002</v>
      </c>
      <c r="E16" s="15">
        <v>0.28199999999999997</v>
      </c>
      <c r="F16" s="15">
        <v>0.314</v>
      </c>
      <c r="G16" s="15">
        <v>0.27100000000000002</v>
      </c>
      <c r="H16" s="15">
        <v>0.27700000000000002</v>
      </c>
      <c r="I16" s="15">
        <v>0.32400000000000001</v>
      </c>
      <c r="J16" s="15">
        <v>0.30099999999999999</v>
      </c>
      <c r="K16" s="15"/>
      <c r="L16" s="15"/>
      <c r="M16" s="15"/>
      <c r="N16" s="15"/>
      <c r="O16" s="15"/>
      <c r="P16" s="15"/>
      <c r="Q16" s="15"/>
      <c r="R16" s="15"/>
      <c r="S16" s="15"/>
      <c r="T16" s="15">
        <v>0.193</v>
      </c>
      <c r="U16" s="15">
        <v>0.23899999999999999</v>
      </c>
      <c r="V16" s="15">
        <v>0.186</v>
      </c>
      <c r="W16" s="15">
        <v>0.22900000000000001</v>
      </c>
      <c r="X16" s="15">
        <v>0.20200000000000001</v>
      </c>
      <c r="Y16" s="15">
        <v>0.23300000000000001</v>
      </c>
      <c r="Z16" s="15">
        <v>0.24099999999999999</v>
      </c>
      <c r="AA16" s="15">
        <v>0.249</v>
      </c>
      <c r="AB16" s="15">
        <v>0.24</v>
      </c>
      <c r="AC16" s="15">
        <v>0.155</v>
      </c>
      <c r="AD16" s="15">
        <v>0.17599999999999999</v>
      </c>
      <c r="AE16" s="15">
        <v>0.185</v>
      </c>
      <c r="AF16" s="15">
        <v>0.18</v>
      </c>
      <c r="AG16" s="15">
        <v>0.19700000000000001</v>
      </c>
      <c r="AH16" s="15">
        <v>0.219</v>
      </c>
      <c r="AI16" s="15">
        <v>0.18</v>
      </c>
      <c r="AJ16" s="15">
        <v>0.14199999999999999</v>
      </c>
      <c r="AK16" s="15">
        <v>0.17199999999999999</v>
      </c>
      <c r="AL16" s="15">
        <v>0.11899999999999999</v>
      </c>
      <c r="AM16" s="15">
        <v>0.13300000000000001</v>
      </c>
      <c r="AN16" s="15">
        <v>0.11700000000000001</v>
      </c>
      <c r="AO16" s="15">
        <v>8.5000000000000006E-2</v>
      </c>
      <c r="AP16" s="15">
        <v>7.5999999999999998E-2</v>
      </c>
      <c r="AQ16" s="15">
        <v>8.3000000000000004E-2</v>
      </c>
      <c r="AR16" s="15">
        <v>9.0999999999999998E-2</v>
      </c>
      <c r="AS16" s="15">
        <v>0.111</v>
      </c>
      <c r="AT16" s="15">
        <v>9.2999999999999999E-2</v>
      </c>
      <c r="AU16" s="15">
        <v>7.2999999999999995E-2</v>
      </c>
      <c r="AV16" s="15">
        <v>6.2E-2</v>
      </c>
      <c r="AW16" s="15">
        <v>7.0000000000000007E-2</v>
      </c>
      <c r="AX16" s="15">
        <v>7.1999999999999995E-2</v>
      </c>
      <c r="AY16" s="15">
        <v>7.3999999999999996E-2</v>
      </c>
      <c r="AZ16" s="15">
        <v>6.7000000000000004E-2</v>
      </c>
      <c r="BA16" s="15">
        <v>9.9000000000000005E-2</v>
      </c>
      <c r="BB16" s="15">
        <v>9.4E-2</v>
      </c>
      <c r="BC16" s="15">
        <v>9.6000000000000002E-2</v>
      </c>
      <c r="BD16" s="15">
        <v>4.7E-2</v>
      </c>
      <c r="BE16" s="15">
        <v>4.7E-2</v>
      </c>
      <c r="BF16" s="15">
        <v>7.5999999999999998E-2</v>
      </c>
      <c r="BG16" s="15">
        <v>6.0999999999999999E-2</v>
      </c>
      <c r="BH16" s="15">
        <v>5.7000000000000002E-2</v>
      </c>
      <c r="BI16" s="15">
        <v>5.2999999999999999E-2</v>
      </c>
      <c r="BJ16" s="15">
        <v>5.3999999999999999E-2</v>
      </c>
      <c r="BK16" s="15">
        <v>5.1999999999999998E-2</v>
      </c>
      <c r="BL16" s="15">
        <v>0.05</v>
      </c>
      <c r="BM16" s="15">
        <v>0.04</v>
      </c>
      <c r="BN16" s="15">
        <v>0.04</v>
      </c>
      <c r="BO16" s="15">
        <v>3.9E-2</v>
      </c>
      <c r="BP16" s="15">
        <v>0.04</v>
      </c>
      <c r="BQ16" s="15">
        <v>3.9E-2</v>
      </c>
      <c r="BR16" s="15">
        <v>0.04</v>
      </c>
      <c r="BS16" s="15">
        <v>4.1000000000000002E-2</v>
      </c>
      <c r="BT16" s="15">
        <v>4.2999999999999997E-2</v>
      </c>
      <c r="BU16" s="15">
        <v>4.1000000000000002E-2</v>
      </c>
      <c r="BV16" s="15">
        <v>3.7999999999999999E-2</v>
      </c>
      <c r="BW16" s="15">
        <v>0.04</v>
      </c>
      <c r="BX16" s="15">
        <v>3.9E-2</v>
      </c>
      <c r="BY16" s="15">
        <v>3.9E-2</v>
      </c>
      <c r="BZ16" s="15">
        <v>0.04</v>
      </c>
      <c r="CA16" s="15">
        <v>3.9E-2</v>
      </c>
      <c r="CB16" s="15">
        <v>3.7999999999999999E-2</v>
      </c>
      <c r="CC16" s="15">
        <v>3.9E-2</v>
      </c>
      <c r="CD16" s="15">
        <v>3.7999999999999999E-2</v>
      </c>
    </row>
    <row r="17" spans="1:82" x14ac:dyDescent="0.2">
      <c r="A17" s="15">
        <f>A16+0.05</f>
        <v>0.70000000000000007</v>
      </c>
      <c r="B17" s="15">
        <v>0.192</v>
      </c>
      <c r="C17" s="15">
        <v>0.158</v>
      </c>
      <c r="D17" s="15">
        <v>0.27500000000000002</v>
      </c>
      <c r="E17" s="15">
        <v>0.28999999999999998</v>
      </c>
      <c r="F17" s="15">
        <v>0.32100000000000001</v>
      </c>
      <c r="G17" s="15">
        <v>0.28100000000000003</v>
      </c>
      <c r="H17" s="15">
        <v>0.28000000000000003</v>
      </c>
      <c r="I17" s="15">
        <v>0.33300000000000002</v>
      </c>
      <c r="J17" s="15">
        <v>0.308</v>
      </c>
      <c r="K17" s="15"/>
      <c r="L17" s="15"/>
      <c r="M17" s="15"/>
      <c r="N17" s="15"/>
      <c r="O17" s="15"/>
      <c r="P17" s="15"/>
      <c r="Q17" s="15"/>
      <c r="R17" s="15"/>
      <c r="S17" s="15"/>
      <c r="T17" s="15">
        <v>0.2</v>
      </c>
      <c r="U17" s="15">
        <v>0.248</v>
      </c>
      <c r="V17" s="15">
        <v>0.19400000000000001</v>
      </c>
      <c r="W17" s="15">
        <v>0.24</v>
      </c>
      <c r="X17" s="15">
        <v>0.21199999999999999</v>
      </c>
      <c r="Y17" s="15">
        <v>0.24299999999999999</v>
      </c>
      <c r="Z17" s="15">
        <v>0.247</v>
      </c>
      <c r="AA17" s="15">
        <v>0.25700000000000001</v>
      </c>
      <c r="AB17" s="15">
        <v>0.249</v>
      </c>
      <c r="AC17" s="15">
        <v>0.16200000000000001</v>
      </c>
      <c r="AD17" s="15">
        <v>0.184</v>
      </c>
      <c r="AE17" s="15">
        <v>0.193</v>
      </c>
      <c r="AF17" s="15">
        <v>0.186</v>
      </c>
      <c r="AG17" s="15">
        <v>0.20599999999999999</v>
      </c>
      <c r="AH17" s="15">
        <v>0.22800000000000001</v>
      </c>
      <c r="AI17" s="15">
        <v>0.189</v>
      </c>
      <c r="AJ17" s="15">
        <v>0.14899999999999999</v>
      </c>
      <c r="AK17" s="15">
        <v>0.18099999999999999</v>
      </c>
      <c r="AL17" s="15">
        <v>0.124</v>
      </c>
      <c r="AM17" s="15">
        <v>0.13900000000000001</v>
      </c>
      <c r="AN17" s="15">
        <v>0.122</v>
      </c>
      <c r="AO17" s="15">
        <v>8.6999999999999994E-2</v>
      </c>
      <c r="AP17" s="15">
        <v>7.9000000000000001E-2</v>
      </c>
      <c r="AQ17" s="15">
        <v>8.5999999999999993E-2</v>
      </c>
      <c r="AR17" s="15">
        <v>9.4E-2</v>
      </c>
      <c r="AS17" s="15">
        <v>0.114</v>
      </c>
      <c r="AT17" s="15">
        <v>9.7000000000000003E-2</v>
      </c>
      <c r="AU17" s="15">
        <v>7.4999999999999997E-2</v>
      </c>
      <c r="AV17" s="15">
        <v>6.4000000000000001E-2</v>
      </c>
      <c r="AW17" s="15">
        <v>7.1999999999999995E-2</v>
      </c>
      <c r="AX17" s="15">
        <v>7.3999999999999996E-2</v>
      </c>
      <c r="AY17" s="15">
        <v>7.5999999999999998E-2</v>
      </c>
      <c r="AZ17" s="15">
        <v>6.9000000000000006E-2</v>
      </c>
      <c r="BA17" s="15">
        <v>0.10199999999999999</v>
      </c>
      <c r="BB17" s="15">
        <v>9.8000000000000004E-2</v>
      </c>
      <c r="BC17" s="15">
        <v>9.9000000000000005E-2</v>
      </c>
      <c r="BD17" s="15">
        <v>4.8000000000000001E-2</v>
      </c>
      <c r="BE17" s="15">
        <v>4.8000000000000001E-2</v>
      </c>
      <c r="BF17" s="15">
        <v>7.6999999999999999E-2</v>
      </c>
      <c r="BG17" s="15">
        <v>6.2E-2</v>
      </c>
      <c r="BH17" s="15">
        <v>5.8999999999999997E-2</v>
      </c>
      <c r="BI17" s="15">
        <v>5.3999999999999999E-2</v>
      </c>
      <c r="BJ17" s="15">
        <v>5.5E-2</v>
      </c>
      <c r="BK17" s="15">
        <v>5.2999999999999999E-2</v>
      </c>
      <c r="BL17" s="15">
        <v>5.0999999999999997E-2</v>
      </c>
      <c r="BM17" s="15">
        <v>0.04</v>
      </c>
      <c r="BN17" s="15">
        <v>0.04</v>
      </c>
      <c r="BO17" s="15">
        <v>3.9E-2</v>
      </c>
      <c r="BP17" s="15">
        <v>0.04</v>
      </c>
      <c r="BQ17" s="15">
        <v>3.9E-2</v>
      </c>
      <c r="BR17" s="15">
        <v>0.04</v>
      </c>
      <c r="BS17" s="15">
        <v>4.1000000000000002E-2</v>
      </c>
      <c r="BT17" s="15">
        <v>4.3999999999999997E-2</v>
      </c>
      <c r="BU17" s="15">
        <v>4.1000000000000002E-2</v>
      </c>
      <c r="BV17" s="15">
        <v>3.9E-2</v>
      </c>
      <c r="BW17" s="15">
        <v>0.04</v>
      </c>
      <c r="BX17" s="15">
        <v>3.9E-2</v>
      </c>
      <c r="BY17" s="15">
        <v>3.9E-2</v>
      </c>
      <c r="BZ17" s="15">
        <v>0.04</v>
      </c>
      <c r="CA17" s="15">
        <v>3.9E-2</v>
      </c>
      <c r="CB17" s="15">
        <v>3.7999999999999999E-2</v>
      </c>
      <c r="CC17" s="15">
        <v>3.9E-2</v>
      </c>
      <c r="CD17" s="15">
        <v>3.7999999999999999E-2</v>
      </c>
    </row>
    <row r="18" spans="1:82" x14ac:dyDescent="0.2">
      <c r="A18" s="15">
        <f>A17+0.05</f>
        <v>0.75000000000000011</v>
      </c>
      <c r="B18" s="15">
        <v>0.19400000000000001</v>
      </c>
      <c r="C18" s="15">
        <v>0.16</v>
      </c>
      <c r="D18" s="15">
        <v>0.27700000000000002</v>
      </c>
      <c r="E18" s="15">
        <v>0.29699999999999999</v>
      </c>
      <c r="F18" s="15">
        <v>0.32700000000000001</v>
      </c>
      <c r="G18" s="15">
        <v>0.28999999999999998</v>
      </c>
      <c r="H18" s="15">
        <v>0.28399999999999997</v>
      </c>
      <c r="I18" s="15">
        <v>0.34</v>
      </c>
      <c r="J18" s="15">
        <v>0.315</v>
      </c>
      <c r="K18" s="15"/>
      <c r="L18" s="15"/>
      <c r="M18" s="15"/>
      <c r="N18" s="15"/>
      <c r="O18" s="15"/>
      <c r="P18" s="15"/>
      <c r="Q18" s="15"/>
      <c r="R18" s="15"/>
      <c r="S18" s="15"/>
      <c r="T18" s="15">
        <v>0.20599999999999999</v>
      </c>
      <c r="U18" s="15">
        <v>0.25700000000000001</v>
      </c>
      <c r="V18" s="15">
        <v>0.20100000000000001</v>
      </c>
      <c r="W18" s="15">
        <v>0.254</v>
      </c>
      <c r="X18" s="15">
        <v>0.219</v>
      </c>
      <c r="Y18" s="15">
        <v>0.25</v>
      </c>
      <c r="Z18" s="15">
        <v>0.253</v>
      </c>
      <c r="AA18" s="15">
        <v>0.26600000000000001</v>
      </c>
      <c r="AB18" s="15">
        <v>0.25800000000000001</v>
      </c>
      <c r="AC18" s="15">
        <v>0.16800000000000001</v>
      </c>
      <c r="AD18" s="15">
        <v>0.192</v>
      </c>
      <c r="AE18" s="15">
        <v>0.20100000000000001</v>
      </c>
      <c r="AF18" s="15">
        <v>0.19400000000000001</v>
      </c>
      <c r="AG18" s="15">
        <v>0.22</v>
      </c>
      <c r="AH18" s="15">
        <v>0.23699999999999999</v>
      </c>
      <c r="AI18" s="15">
        <v>0.19600000000000001</v>
      </c>
      <c r="AJ18" s="15">
        <v>0.156</v>
      </c>
      <c r="AK18" s="15">
        <v>0.189</v>
      </c>
      <c r="AL18" s="15">
        <v>0.129</v>
      </c>
      <c r="AM18" s="15">
        <v>0.14399999999999999</v>
      </c>
      <c r="AN18" s="15">
        <v>0.127</v>
      </c>
      <c r="AO18" s="15">
        <v>0.09</v>
      </c>
      <c r="AP18" s="15">
        <v>8.1000000000000003E-2</v>
      </c>
      <c r="AQ18" s="15">
        <v>0.09</v>
      </c>
      <c r="AR18" s="15">
        <v>9.7000000000000003E-2</v>
      </c>
      <c r="AS18" s="15">
        <v>0.11799999999999999</v>
      </c>
      <c r="AT18" s="15">
        <v>0.10100000000000001</v>
      </c>
      <c r="AU18" s="15">
        <v>7.8E-2</v>
      </c>
      <c r="AV18" s="15">
        <v>6.7000000000000004E-2</v>
      </c>
      <c r="AW18" s="15">
        <v>7.3999999999999996E-2</v>
      </c>
      <c r="AX18" s="15">
        <v>7.5999999999999998E-2</v>
      </c>
      <c r="AY18" s="15">
        <v>7.9000000000000001E-2</v>
      </c>
      <c r="AZ18" s="15">
        <v>7.1999999999999995E-2</v>
      </c>
      <c r="BA18" s="15">
        <v>0.106</v>
      </c>
      <c r="BB18" s="15">
        <v>0.10299999999999999</v>
      </c>
      <c r="BC18" s="15">
        <v>0.10299999999999999</v>
      </c>
      <c r="BD18" s="15">
        <v>4.9000000000000002E-2</v>
      </c>
      <c r="BE18" s="15">
        <v>4.8000000000000001E-2</v>
      </c>
      <c r="BF18" s="15">
        <v>7.8E-2</v>
      </c>
      <c r="BG18" s="15">
        <v>6.4000000000000001E-2</v>
      </c>
      <c r="BH18" s="15">
        <v>0.06</v>
      </c>
      <c r="BI18" s="15">
        <v>5.5E-2</v>
      </c>
      <c r="BJ18" s="15">
        <v>5.6000000000000001E-2</v>
      </c>
      <c r="BK18" s="15">
        <v>5.3999999999999999E-2</v>
      </c>
      <c r="BL18" s="15">
        <v>5.1999999999999998E-2</v>
      </c>
      <c r="BM18" s="15">
        <v>0.04</v>
      </c>
      <c r="BN18" s="15">
        <v>0.04</v>
      </c>
      <c r="BO18" s="15">
        <v>3.9E-2</v>
      </c>
      <c r="BP18" s="15">
        <v>0.04</v>
      </c>
      <c r="BQ18" s="15">
        <v>3.9E-2</v>
      </c>
      <c r="BR18" s="15">
        <v>0.04</v>
      </c>
      <c r="BS18" s="15">
        <v>4.2000000000000003E-2</v>
      </c>
      <c r="BT18" s="15">
        <v>4.2999999999999997E-2</v>
      </c>
      <c r="BU18" s="15">
        <v>4.2000000000000003E-2</v>
      </c>
      <c r="BV18" s="15">
        <v>3.7999999999999999E-2</v>
      </c>
      <c r="BW18" s="15">
        <v>0.04</v>
      </c>
      <c r="BX18" s="15">
        <v>3.9E-2</v>
      </c>
      <c r="BY18" s="15">
        <v>3.9E-2</v>
      </c>
      <c r="BZ18" s="15">
        <v>0.04</v>
      </c>
      <c r="CA18" s="15">
        <v>3.9E-2</v>
      </c>
      <c r="CB18" s="15">
        <v>3.7999999999999999E-2</v>
      </c>
      <c r="CC18" s="15">
        <v>3.9E-2</v>
      </c>
      <c r="CD18" s="15">
        <v>3.7999999999999999E-2</v>
      </c>
    </row>
    <row r="19" spans="1:82" x14ac:dyDescent="0.2">
      <c r="A19" s="15">
        <f>A18+0.05</f>
        <v>0.80000000000000016</v>
      </c>
      <c r="B19" s="15">
        <v>0.19600000000000001</v>
      </c>
      <c r="C19" s="15">
        <v>0.16200000000000001</v>
      </c>
      <c r="D19" s="15">
        <v>0.27800000000000002</v>
      </c>
      <c r="E19" s="15">
        <v>0.30299999999999999</v>
      </c>
      <c r="F19" s="15">
        <v>0.33100000000000002</v>
      </c>
      <c r="G19" s="15">
        <v>0.29899999999999999</v>
      </c>
      <c r="H19" s="15">
        <v>0.28899999999999998</v>
      </c>
      <c r="I19" s="15">
        <v>0.34699999999999998</v>
      </c>
      <c r="J19" s="15">
        <v>0.32</v>
      </c>
      <c r="K19" s="15"/>
      <c r="L19" s="15"/>
      <c r="M19" s="15"/>
      <c r="N19" s="15"/>
      <c r="O19" s="15"/>
      <c r="P19" s="15"/>
      <c r="Q19" s="15"/>
      <c r="R19" s="15"/>
      <c r="S19" s="15"/>
      <c r="T19" s="15">
        <v>0.21199999999999999</v>
      </c>
      <c r="U19" s="15">
        <v>0.26400000000000001</v>
      </c>
      <c r="V19" s="15">
        <v>0.20899999999999999</v>
      </c>
      <c r="W19" s="15">
        <v>0.27100000000000002</v>
      </c>
      <c r="X19" s="15">
        <v>0.22700000000000001</v>
      </c>
      <c r="Y19" s="15">
        <v>0.25800000000000001</v>
      </c>
      <c r="Z19" s="15">
        <v>0.25900000000000001</v>
      </c>
      <c r="AA19" s="15">
        <v>0.27300000000000002</v>
      </c>
      <c r="AB19" s="15">
        <v>0.26700000000000002</v>
      </c>
      <c r="AC19" s="15">
        <v>0.17399999999999999</v>
      </c>
      <c r="AD19" s="15">
        <v>0.2</v>
      </c>
      <c r="AE19" s="15">
        <v>0.20799999999999999</v>
      </c>
      <c r="AF19" s="15">
        <v>0.20100000000000001</v>
      </c>
      <c r="AG19" s="15">
        <v>0.22600000000000001</v>
      </c>
      <c r="AH19" s="15">
        <v>0.246</v>
      </c>
      <c r="AI19" s="15">
        <v>0.20399999999999999</v>
      </c>
      <c r="AJ19" s="15">
        <v>0.16200000000000001</v>
      </c>
      <c r="AK19" s="15">
        <v>0.20100000000000001</v>
      </c>
      <c r="AL19" s="15">
        <v>0.13400000000000001</v>
      </c>
      <c r="AM19" s="15">
        <v>0.14899999999999999</v>
      </c>
      <c r="AN19" s="15">
        <v>0.13200000000000001</v>
      </c>
      <c r="AO19" s="15">
        <v>9.4E-2</v>
      </c>
      <c r="AP19" s="15">
        <v>8.4000000000000005E-2</v>
      </c>
      <c r="AQ19" s="15">
        <v>9.1999999999999998E-2</v>
      </c>
      <c r="AR19" s="15">
        <v>0.10100000000000001</v>
      </c>
      <c r="AS19" s="15">
        <v>0.122</v>
      </c>
      <c r="AT19" s="15">
        <v>0.104</v>
      </c>
      <c r="AU19" s="15">
        <v>0.08</v>
      </c>
      <c r="AV19" s="15">
        <v>7.0000000000000007E-2</v>
      </c>
      <c r="AW19" s="15">
        <v>7.5999999999999998E-2</v>
      </c>
      <c r="AX19" s="15">
        <v>7.8E-2</v>
      </c>
      <c r="AY19" s="15">
        <v>8.1000000000000003E-2</v>
      </c>
      <c r="AZ19" s="15">
        <v>7.3999999999999996E-2</v>
      </c>
      <c r="BA19" s="15">
        <v>0.11</v>
      </c>
      <c r="BB19" s="15">
        <v>0.106</v>
      </c>
      <c r="BC19" s="15">
        <v>0.107</v>
      </c>
      <c r="BD19" s="15">
        <v>0.05</v>
      </c>
      <c r="BE19" s="15">
        <v>4.9000000000000002E-2</v>
      </c>
      <c r="BF19" s="15">
        <v>7.9000000000000001E-2</v>
      </c>
      <c r="BG19" s="15">
        <v>6.5000000000000002E-2</v>
      </c>
      <c r="BH19" s="15">
        <v>6.2E-2</v>
      </c>
      <c r="BI19" s="15">
        <v>5.6000000000000001E-2</v>
      </c>
      <c r="BJ19" s="15">
        <v>5.6000000000000001E-2</v>
      </c>
      <c r="BK19" s="15">
        <v>5.5E-2</v>
      </c>
      <c r="BL19" s="15">
        <v>5.1999999999999998E-2</v>
      </c>
      <c r="BM19" s="15">
        <v>0.04</v>
      </c>
      <c r="BN19" s="15">
        <v>0.04</v>
      </c>
      <c r="BO19" s="15">
        <v>3.9E-2</v>
      </c>
      <c r="BP19" s="15">
        <v>0.04</v>
      </c>
      <c r="BQ19" s="15">
        <v>3.9E-2</v>
      </c>
      <c r="BR19" s="15">
        <v>0.04</v>
      </c>
      <c r="BS19" s="15">
        <v>4.2000000000000003E-2</v>
      </c>
      <c r="BT19" s="15">
        <v>4.3999999999999997E-2</v>
      </c>
      <c r="BU19" s="15">
        <v>4.2000000000000003E-2</v>
      </c>
      <c r="BV19" s="15">
        <v>3.7999999999999999E-2</v>
      </c>
      <c r="BW19" s="15">
        <v>0.04</v>
      </c>
      <c r="BX19" s="15">
        <v>3.9E-2</v>
      </c>
      <c r="BY19" s="15">
        <v>3.9E-2</v>
      </c>
      <c r="BZ19" s="15">
        <v>0.04</v>
      </c>
      <c r="CA19" s="15">
        <v>3.9E-2</v>
      </c>
      <c r="CB19" s="15">
        <v>3.7999999999999999E-2</v>
      </c>
      <c r="CC19" s="15">
        <v>3.9E-2</v>
      </c>
      <c r="CD19" s="15">
        <v>3.7999999999999999E-2</v>
      </c>
    </row>
    <row r="20" spans="1:82" x14ac:dyDescent="0.2">
      <c r="A20" s="15">
        <f>A19+0.05</f>
        <v>0.8500000000000002</v>
      </c>
      <c r="B20" s="15">
        <v>0.19800000000000001</v>
      </c>
      <c r="C20" s="15">
        <v>0.16300000000000001</v>
      </c>
      <c r="D20" s="15">
        <v>0.27900000000000003</v>
      </c>
      <c r="E20" s="15">
        <v>0.309</v>
      </c>
      <c r="F20" s="15">
        <v>0.33500000000000002</v>
      </c>
      <c r="G20" s="15">
        <v>0.307</v>
      </c>
      <c r="H20" s="15">
        <v>0.29399999999999998</v>
      </c>
      <c r="I20" s="15">
        <v>0.35299999999999998</v>
      </c>
      <c r="J20" s="15">
        <v>0.32400000000000001</v>
      </c>
      <c r="K20" s="15"/>
      <c r="L20" s="15"/>
      <c r="M20" s="15"/>
      <c r="N20" s="15"/>
      <c r="O20" s="15"/>
      <c r="P20" s="15"/>
      <c r="Q20" s="15"/>
      <c r="R20" s="15"/>
      <c r="S20" s="15"/>
      <c r="T20" s="15">
        <v>0.217</v>
      </c>
      <c r="U20" s="15">
        <v>0.27100000000000002</v>
      </c>
      <c r="V20" s="15">
        <v>0.216</v>
      </c>
      <c r="W20" s="15">
        <v>0.28000000000000003</v>
      </c>
      <c r="X20" s="15">
        <v>0.23599999999999999</v>
      </c>
      <c r="Y20" s="15">
        <v>0.26500000000000001</v>
      </c>
      <c r="Z20" s="15">
        <v>0.26300000000000001</v>
      </c>
      <c r="AA20" s="15">
        <v>0.28000000000000003</v>
      </c>
      <c r="AB20" s="15">
        <v>0.27400000000000002</v>
      </c>
      <c r="AC20" s="15">
        <v>0.18099999999999999</v>
      </c>
      <c r="AD20" s="15">
        <v>0.20699999999999999</v>
      </c>
      <c r="AE20" s="15">
        <v>0.216</v>
      </c>
      <c r="AF20" s="15">
        <v>0.20699999999999999</v>
      </c>
      <c r="AG20" s="15">
        <v>0.23200000000000001</v>
      </c>
      <c r="AH20" s="15">
        <v>0.253</v>
      </c>
      <c r="AI20" s="15">
        <v>0.21099999999999999</v>
      </c>
      <c r="AJ20" s="15">
        <v>0.16800000000000001</v>
      </c>
      <c r="AK20" s="15">
        <v>0.20499999999999999</v>
      </c>
      <c r="AL20" s="15">
        <v>0.13800000000000001</v>
      </c>
      <c r="AM20" s="15">
        <v>0.155</v>
      </c>
      <c r="AN20" s="15">
        <v>0.13700000000000001</v>
      </c>
      <c r="AO20" s="15">
        <v>9.7000000000000003E-2</v>
      </c>
      <c r="AP20" s="15">
        <v>8.6999999999999994E-2</v>
      </c>
      <c r="AQ20" s="15">
        <v>9.6000000000000002E-2</v>
      </c>
      <c r="AR20" s="15">
        <v>0.104</v>
      </c>
      <c r="AS20" s="15">
        <v>0.126</v>
      </c>
      <c r="AT20" s="15">
        <v>0.108</v>
      </c>
      <c r="AU20" s="15">
        <v>8.3000000000000004E-2</v>
      </c>
      <c r="AV20" s="15">
        <v>7.1999999999999995E-2</v>
      </c>
      <c r="AW20" s="15">
        <v>7.8E-2</v>
      </c>
      <c r="AX20" s="15">
        <v>0.08</v>
      </c>
      <c r="AY20" s="15">
        <v>8.4000000000000005E-2</v>
      </c>
      <c r="AZ20" s="15">
        <v>7.5999999999999998E-2</v>
      </c>
      <c r="BA20" s="15">
        <v>0.113</v>
      </c>
      <c r="BB20" s="15">
        <v>0.11</v>
      </c>
      <c r="BC20" s="15">
        <v>0.111</v>
      </c>
      <c r="BD20" s="15">
        <v>0.05</v>
      </c>
      <c r="BE20" s="15">
        <v>0.05</v>
      </c>
      <c r="BF20" s="15">
        <v>8.1000000000000003E-2</v>
      </c>
      <c r="BG20" s="15">
        <v>6.7000000000000004E-2</v>
      </c>
      <c r="BH20" s="15">
        <v>6.4000000000000001E-2</v>
      </c>
      <c r="BI20" s="15">
        <v>5.7000000000000002E-2</v>
      </c>
      <c r="BJ20" s="15">
        <v>5.8000000000000003E-2</v>
      </c>
      <c r="BK20" s="15">
        <v>5.6000000000000001E-2</v>
      </c>
      <c r="BL20" s="15">
        <v>5.3999999999999999E-2</v>
      </c>
      <c r="BM20" s="15">
        <v>0.04</v>
      </c>
      <c r="BN20" s="15">
        <v>0.04</v>
      </c>
      <c r="BO20" s="15">
        <v>0.04</v>
      </c>
      <c r="BP20" s="15">
        <v>0.04</v>
      </c>
      <c r="BQ20" s="15">
        <v>3.9E-2</v>
      </c>
      <c r="BR20" s="15">
        <v>0.04</v>
      </c>
      <c r="BS20" s="15">
        <v>4.2999999999999997E-2</v>
      </c>
      <c r="BT20" s="15">
        <v>4.3999999999999997E-2</v>
      </c>
      <c r="BU20" s="15">
        <v>4.2000000000000003E-2</v>
      </c>
      <c r="BV20" s="15">
        <v>3.9E-2</v>
      </c>
      <c r="BW20" s="15">
        <v>0.04</v>
      </c>
      <c r="BX20" s="15">
        <v>3.9E-2</v>
      </c>
      <c r="BY20" s="15">
        <v>3.9E-2</v>
      </c>
      <c r="BZ20" s="15">
        <v>0.04</v>
      </c>
      <c r="CA20" s="15">
        <v>3.9E-2</v>
      </c>
      <c r="CB20" s="15">
        <v>3.7999999999999999E-2</v>
      </c>
      <c r="CC20" s="15">
        <v>3.9E-2</v>
      </c>
      <c r="CD20" s="15">
        <v>3.7999999999999999E-2</v>
      </c>
    </row>
    <row r="21" spans="1:82" x14ac:dyDescent="0.2">
      <c r="A21" s="15">
        <f>A20+0.05</f>
        <v>0.90000000000000024</v>
      </c>
      <c r="B21" s="15">
        <v>0.2</v>
      </c>
      <c r="C21" s="15">
        <v>0.16400000000000001</v>
      </c>
      <c r="D21" s="15">
        <v>0.28000000000000003</v>
      </c>
      <c r="E21" s="15">
        <v>0.315</v>
      </c>
      <c r="F21" s="15">
        <v>0.33900000000000002</v>
      </c>
      <c r="G21" s="15">
        <v>0.314</v>
      </c>
      <c r="H21" s="15">
        <v>0.29899999999999999</v>
      </c>
      <c r="I21" s="15">
        <v>0.35799999999999998</v>
      </c>
      <c r="J21" s="15">
        <v>0.32800000000000001</v>
      </c>
      <c r="K21" s="15"/>
      <c r="L21" s="15"/>
      <c r="M21" s="15"/>
      <c r="N21" s="15"/>
      <c r="O21" s="15"/>
      <c r="P21" s="15"/>
      <c r="Q21" s="15"/>
      <c r="R21" s="15"/>
      <c r="S21" s="15"/>
      <c r="T21" s="15">
        <v>0.222</v>
      </c>
      <c r="U21" s="15">
        <v>0.27800000000000002</v>
      </c>
      <c r="V21" s="15">
        <v>0.223</v>
      </c>
      <c r="W21" s="15">
        <v>0.28699999999999998</v>
      </c>
      <c r="X21" s="15">
        <v>0.24399999999999999</v>
      </c>
      <c r="Y21" s="15">
        <v>0.27300000000000002</v>
      </c>
      <c r="Z21" s="15">
        <v>0.26900000000000002</v>
      </c>
      <c r="AA21" s="15">
        <v>0.28799999999999998</v>
      </c>
      <c r="AB21" s="15">
        <v>0.28199999999999997</v>
      </c>
      <c r="AC21" s="15">
        <v>0.187</v>
      </c>
      <c r="AD21" s="15">
        <v>0.214</v>
      </c>
      <c r="AE21" s="15">
        <v>0.222</v>
      </c>
      <c r="AF21" s="15">
        <v>0.21299999999999999</v>
      </c>
      <c r="AG21" s="15">
        <v>0.23899999999999999</v>
      </c>
      <c r="AH21" s="15">
        <v>0.26200000000000001</v>
      </c>
      <c r="AI21" s="15">
        <v>0.217</v>
      </c>
      <c r="AJ21" s="15">
        <v>0.17399999999999999</v>
      </c>
      <c r="AK21" s="15">
        <v>0.21</v>
      </c>
      <c r="AL21" s="15">
        <v>0.14399999999999999</v>
      </c>
      <c r="AM21" s="15">
        <v>0.16</v>
      </c>
      <c r="AN21" s="15">
        <v>0.14199999999999999</v>
      </c>
      <c r="AO21" s="15">
        <v>0.1</v>
      </c>
      <c r="AP21" s="15">
        <v>8.8999999999999996E-2</v>
      </c>
      <c r="AQ21" s="15">
        <v>9.9000000000000005E-2</v>
      </c>
      <c r="AR21" s="15">
        <v>0.107</v>
      </c>
      <c r="AS21" s="15">
        <v>0.13</v>
      </c>
      <c r="AT21" s="15">
        <v>0.112</v>
      </c>
      <c r="AU21" s="15">
        <v>8.5999999999999993E-2</v>
      </c>
      <c r="AV21" s="15">
        <v>7.3999999999999996E-2</v>
      </c>
      <c r="AW21" s="15">
        <v>0.08</v>
      </c>
      <c r="AX21" s="15">
        <v>8.2000000000000003E-2</v>
      </c>
      <c r="AY21" s="15">
        <v>8.5999999999999993E-2</v>
      </c>
      <c r="AZ21" s="15">
        <v>7.6999999999999999E-2</v>
      </c>
      <c r="BA21" s="15">
        <v>0.11700000000000001</v>
      </c>
      <c r="BB21" s="15">
        <v>0.114</v>
      </c>
      <c r="BC21" s="15">
        <v>0.115</v>
      </c>
      <c r="BD21" s="15">
        <v>5.0999999999999997E-2</v>
      </c>
      <c r="BE21" s="15">
        <v>5.0999999999999997E-2</v>
      </c>
      <c r="BF21" s="15">
        <v>8.2000000000000003E-2</v>
      </c>
      <c r="BG21" s="15">
        <v>6.8000000000000005E-2</v>
      </c>
      <c r="BH21" s="15">
        <v>6.5000000000000002E-2</v>
      </c>
      <c r="BI21" s="15">
        <v>5.8000000000000003E-2</v>
      </c>
      <c r="BJ21" s="15">
        <v>5.8999999999999997E-2</v>
      </c>
      <c r="BK21" s="15">
        <v>5.8000000000000003E-2</v>
      </c>
      <c r="BL21" s="15">
        <v>5.5E-2</v>
      </c>
      <c r="BM21" s="15">
        <v>0.04</v>
      </c>
      <c r="BN21" s="15">
        <v>0.04</v>
      </c>
      <c r="BO21" s="15">
        <v>3.9E-2</v>
      </c>
      <c r="BP21" s="15">
        <v>0.04</v>
      </c>
      <c r="BQ21" s="15">
        <v>3.9E-2</v>
      </c>
      <c r="BR21" s="15">
        <v>0.04</v>
      </c>
      <c r="BS21" s="15">
        <v>4.2999999999999997E-2</v>
      </c>
      <c r="BT21" s="15">
        <v>4.4999999999999998E-2</v>
      </c>
      <c r="BU21" s="15">
        <v>4.2000000000000003E-2</v>
      </c>
      <c r="BV21" s="15">
        <v>3.9E-2</v>
      </c>
      <c r="BW21" s="15">
        <v>0.04</v>
      </c>
      <c r="BX21" s="15">
        <v>0.04</v>
      </c>
      <c r="BY21" s="15">
        <v>3.9E-2</v>
      </c>
      <c r="BZ21" s="15">
        <v>0.04</v>
      </c>
      <c r="CA21" s="15">
        <v>3.9E-2</v>
      </c>
      <c r="CB21" s="15">
        <v>3.7999999999999999E-2</v>
      </c>
      <c r="CC21" s="15">
        <v>3.9E-2</v>
      </c>
      <c r="CD21" s="15">
        <v>3.7999999999999999E-2</v>
      </c>
    </row>
    <row r="22" spans="1:82" x14ac:dyDescent="0.2">
      <c r="A22" s="15">
        <f>A21+0.05</f>
        <v>0.95000000000000029</v>
      </c>
      <c r="B22" s="15">
        <v>0.20200000000000001</v>
      </c>
      <c r="C22" s="15">
        <v>0.16500000000000001</v>
      </c>
      <c r="D22" s="15">
        <v>0.28000000000000003</v>
      </c>
      <c r="E22" s="15">
        <v>0.32</v>
      </c>
      <c r="F22" s="15">
        <v>0.34200000000000003</v>
      </c>
      <c r="G22" s="15">
        <v>0.32</v>
      </c>
      <c r="H22" s="15">
        <v>0.30499999999999999</v>
      </c>
      <c r="I22" s="15">
        <v>0.36299999999999999</v>
      </c>
      <c r="J22" s="15">
        <v>0.33300000000000002</v>
      </c>
      <c r="K22" s="15"/>
      <c r="L22" s="15"/>
      <c r="M22" s="15"/>
      <c r="N22" s="15"/>
      <c r="O22" s="15"/>
      <c r="P22" s="15"/>
      <c r="Q22" s="15"/>
      <c r="R22" s="15"/>
      <c r="S22" s="15"/>
      <c r="T22" s="15">
        <v>0.22800000000000001</v>
      </c>
      <c r="U22" s="15">
        <v>0.28399999999999997</v>
      </c>
      <c r="V22" s="15">
        <v>0.23</v>
      </c>
      <c r="W22" s="15">
        <v>0.28999999999999998</v>
      </c>
      <c r="X22" s="15">
        <v>0.25</v>
      </c>
      <c r="Y22" s="15">
        <v>0.28100000000000003</v>
      </c>
      <c r="Z22" s="15">
        <v>0.27300000000000002</v>
      </c>
      <c r="AA22" s="15">
        <v>0.29399999999999998</v>
      </c>
      <c r="AB22" s="15">
        <v>0.28899999999999998</v>
      </c>
      <c r="AC22" s="15">
        <v>0.192</v>
      </c>
      <c r="AD22" s="15">
        <v>0.221</v>
      </c>
      <c r="AE22" s="15">
        <v>0.23</v>
      </c>
      <c r="AF22" s="15">
        <v>0.219</v>
      </c>
      <c r="AG22" s="15">
        <v>0.247</v>
      </c>
      <c r="AH22" s="15">
        <v>0.26900000000000002</v>
      </c>
      <c r="AI22" s="15">
        <v>0.224</v>
      </c>
      <c r="AJ22" s="15">
        <v>0.18</v>
      </c>
      <c r="AK22" s="15">
        <v>0.21299999999999999</v>
      </c>
      <c r="AL22" s="15">
        <v>0.14899999999999999</v>
      </c>
      <c r="AM22" s="15">
        <v>0.16500000000000001</v>
      </c>
      <c r="AN22" s="15">
        <v>0.14699999999999999</v>
      </c>
      <c r="AO22" s="15">
        <v>0.10299999999999999</v>
      </c>
      <c r="AP22" s="15">
        <v>9.1999999999999998E-2</v>
      </c>
      <c r="AQ22" s="15">
        <v>0.10199999999999999</v>
      </c>
      <c r="AR22" s="15">
        <v>0.111</v>
      </c>
      <c r="AS22" s="15">
        <v>0.13400000000000001</v>
      </c>
      <c r="AT22" s="15">
        <v>0.115</v>
      </c>
      <c r="AU22" s="15">
        <v>8.8999999999999996E-2</v>
      </c>
      <c r="AV22" s="15">
        <v>7.5999999999999998E-2</v>
      </c>
      <c r="AW22" s="15">
        <v>8.3000000000000004E-2</v>
      </c>
      <c r="AX22" s="15">
        <v>8.4000000000000005E-2</v>
      </c>
      <c r="AY22" s="15">
        <v>8.8999999999999996E-2</v>
      </c>
      <c r="AZ22" s="15">
        <v>7.9000000000000001E-2</v>
      </c>
      <c r="BA22" s="15">
        <v>0.121</v>
      </c>
      <c r="BB22" s="15">
        <v>0.11799999999999999</v>
      </c>
      <c r="BC22" s="15">
        <v>0.11899999999999999</v>
      </c>
      <c r="BD22" s="15">
        <v>5.2999999999999999E-2</v>
      </c>
      <c r="BE22" s="15">
        <v>5.1999999999999998E-2</v>
      </c>
      <c r="BF22" s="15">
        <v>8.2000000000000003E-2</v>
      </c>
      <c r="BG22" s="15">
        <v>6.9000000000000006E-2</v>
      </c>
      <c r="BH22" s="15">
        <v>6.7000000000000004E-2</v>
      </c>
      <c r="BI22" s="15">
        <v>5.8999999999999997E-2</v>
      </c>
      <c r="BJ22" s="15">
        <v>0.06</v>
      </c>
      <c r="BK22" s="15">
        <v>5.8999999999999997E-2</v>
      </c>
      <c r="BL22" s="15">
        <v>5.6000000000000001E-2</v>
      </c>
      <c r="BM22" s="15">
        <v>0.04</v>
      </c>
      <c r="BN22" s="15">
        <v>0.04</v>
      </c>
      <c r="BO22" s="15">
        <v>3.9E-2</v>
      </c>
      <c r="BP22" s="15">
        <v>0.04</v>
      </c>
      <c r="BQ22" s="15">
        <v>3.9E-2</v>
      </c>
      <c r="BR22" s="15">
        <v>0.04</v>
      </c>
      <c r="BS22" s="15">
        <v>4.2999999999999997E-2</v>
      </c>
      <c r="BT22" s="15">
        <v>4.4999999999999998E-2</v>
      </c>
      <c r="BU22" s="15">
        <v>4.2999999999999997E-2</v>
      </c>
      <c r="BV22" s="15">
        <v>3.7999999999999999E-2</v>
      </c>
      <c r="BW22" s="15">
        <v>0.04</v>
      </c>
      <c r="BX22" s="15">
        <v>3.9E-2</v>
      </c>
      <c r="BY22" s="15">
        <v>3.9E-2</v>
      </c>
      <c r="BZ22" s="15">
        <v>0.04</v>
      </c>
      <c r="CA22" s="15">
        <v>3.9E-2</v>
      </c>
      <c r="CB22" s="15">
        <v>3.7999999999999999E-2</v>
      </c>
      <c r="CC22" s="15">
        <v>3.9E-2</v>
      </c>
      <c r="CD22" s="15">
        <v>3.7999999999999999E-2</v>
      </c>
    </row>
    <row r="23" spans="1:82" x14ac:dyDescent="0.2">
      <c r="A23" s="15">
        <f>A22+0.05</f>
        <v>1.0000000000000002</v>
      </c>
      <c r="B23" s="15">
        <v>0.20300000000000001</v>
      </c>
      <c r="C23" s="15">
        <v>0.16600000000000001</v>
      </c>
      <c r="D23" s="15">
        <v>0.28100000000000003</v>
      </c>
      <c r="E23" s="15">
        <v>0.32300000000000001</v>
      </c>
      <c r="F23" s="15">
        <v>0.34399999999999997</v>
      </c>
      <c r="G23" s="15">
        <v>0.32600000000000001</v>
      </c>
      <c r="H23" s="15">
        <v>0.31</v>
      </c>
      <c r="I23" s="15">
        <v>0.36699999999999999</v>
      </c>
      <c r="J23" s="15">
        <v>0.33700000000000002</v>
      </c>
      <c r="K23" s="15"/>
      <c r="L23" s="15"/>
      <c r="M23" s="15"/>
      <c r="N23" s="15"/>
      <c r="O23" s="15"/>
      <c r="P23" s="15"/>
      <c r="Q23" s="15"/>
      <c r="R23" s="15"/>
      <c r="S23" s="15"/>
      <c r="T23" s="15">
        <v>0.23300000000000001</v>
      </c>
      <c r="U23" s="15">
        <v>0.28899999999999998</v>
      </c>
      <c r="V23" s="15">
        <v>0.23599999999999999</v>
      </c>
      <c r="W23" s="15">
        <v>0.29099999999999998</v>
      </c>
      <c r="X23" s="15">
        <v>0.25700000000000001</v>
      </c>
      <c r="Y23" s="15">
        <v>0.28799999999999998</v>
      </c>
      <c r="Z23" s="15">
        <v>0.27700000000000002</v>
      </c>
      <c r="AA23" s="15">
        <v>0.3</v>
      </c>
      <c r="AB23" s="15">
        <v>0.29499999999999998</v>
      </c>
      <c r="AC23" s="15">
        <v>0.19800000000000001</v>
      </c>
      <c r="AD23" s="15">
        <v>0.22800000000000001</v>
      </c>
      <c r="AE23" s="15">
        <v>0.23699999999999999</v>
      </c>
      <c r="AF23" s="15">
        <v>0.22600000000000001</v>
      </c>
      <c r="AG23" s="15">
        <v>0.254</v>
      </c>
      <c r="AH23" s="15">
        <v>0.27600000000000002</v>
      </c>
      <c r="AI23" s="15">
        <v>0.23</v>
      </c>
      <c r="AJ23" s="15">
        <v>0.186</v>
      </c>
      <c r="AK23" s="15">
        <v>0.216</v>
      </c>
      <c r="AL23" s="15">
        <v>0.153</v>
      </c>
      <c r="AM23" s="15">
        <v>0.17</v>
      </c>
      <c r="AN23" s="15">
        <v>0.152</v>
      </c>
      <c r="AO23" s="15">
        <v>0.106</v>
      </c>
      <c r="AP23" s="15">
        <v>9.5000000000000001E-2</v>
      </c>
      <c r="AQ23" s="15">
        <v>0.106</v>
      </c>
      <c r="AR23" s="15">
        <v>0.114</v>
      </c>
      <c r="AS23" s="15">
        <v>0.13800000000000001</v>
      </c>
      <c r="AT23" s="15">
        <v>0.11899999999999999</v>
      </c>
      <c r="AU23" s="15">
        <v>9.0999999999999998E-2</v>
      </c>
      <c r="AV23" s="15">
        <v>7.8E-2</v>
      </c>
      <c r="AW23" s="15">
        <v>8.4000000000000005E-2</v>
      </c>
      <c r="AX23" s="15">
        <v>8.5999999999999993E-2</v>
      </c>
      <c r="AY23" s="15">
        <v>9.1999999999999998E-2</v>
      </c>
      <c r="AZ23" s="15">
        <v>8.1000000000000003E-2</v>
      </c>
      <c r="BA23" s="15">
        <v>0.124</v>
      </c>
      <c r="BB23" s="15">
        <v>0.122</v>
      </c>
      <c r="BC23" s="15">
        <v>0.123</v>
      </c>
      <c r="BD23" s="15">
        <v>5.2999999999999999E-2</v>
      </c>
      <c r="BE23" s="15">
        <v>5.2999999999999999E-2</v>
      </c>
      <c r="BF23" s="15">
        <v>8.3000000000000004E-2</v>
      </c>
      <c r="BG23" s="15">
        <v>7.0000000000000007E-2</v>
      </c>
      <c r="BH23" s="15">
        <v>6.8000000000000005E-2</v>
      </c>
      <c r="BI23" s="15">
        <v>6.0999999999999999E-2</v>
      </c>
      <c r="BJ23" s="15">
        <v>6.2E-2</v>
      </c>
      <c r="BK23" s="15">
        <v>0.06</v>
      </c>
      <c r="BL23" s="15">
        <v>5.6000000000000001E-2</v>
      </c>
      <c r="BM23" s="15">
        <v>0.04</v>
      </c>
      <c r="BN23" s="15">
        <v>0.04</v>
      </c>
      <c r="BO23" s="15">
        <v>3.9E-2</v>
      </c>
      <c r="BP23" s="15">
        <v>0.04</v>
      </c>
      <c r="BQ23" s="15">
        <v>3.9E-2</v>
      </c>
      <c r="BR23" s="15">
        <v>4.1000000000000002E-2</v>
      </c>
      <c r="BS23" s="15">
        <v>4.3999999999999997E-2</v>
      </c>
      <c r="BT23" s="15">
        <v>4.4999999999999998E-2</v>
      </c>
      <c r="BU23" s="15">
        <v>4.2999999999999997E-2</v>
      </c>
      <c r="BV23" s="15">
        <v>3.9E-2</v>
      </c>
      <c r="BW23" s="15">
        <v>0.04</v>
      </c>
      <c r="BX23" s="15">
        <v>3.9E-2</v>
      </c>
      <c r="BY23" s="15">
        <v>3.9E-2</v>
      </c>
      <c r="BZ23" s="15">
        <v>0.04</v>
      </c>
      <c r="CA23" s="15">
        <v>3.9E-2</v>
      </c>
      <c r="CB23" s="15">
        <v>3.7999999999999999E-2</v>
      </c>
      <c r="CC23" s="15">
        <v>3.9E-2</v>
      </c>
      <c r="CD23" s="15">
        <v>3.7999999999999999E-2</v>
      </c>
    </row>
    <row r="24" spans="1:82" x14ac:dyDescent="0.2">
      <c r="B24" s="19" t="s">
        <v>108</v>
      </c>
      <c r="C24" s="19"/>
      <c r="D24" s="19"/>
      <c r="H24" s="19">
        <v>30</v>
      </c>
      <c r="I24" s="19"/>
      <c r="J24" s="19"/>
      <c r="K24" s="19">
        <v>60</v>
      </c>
      <c r="L24" s="19"/>
      <c r="M24" s="19"/>
      <c r="N24" s="19">
        <v>90</v>
      </c>
      <c r="O24" s="19"/>
      <c r="P24" s="19"/>
      <c r="Q24" s="19">
        <v>120</v>
      </c>
      <c r="R24" s="19"/>
      <c r="S24" s="19"/>
      <c r="T24" s="19">
        <v>180</v>
      </c>
      <c r="U24" s="19"/>
      <c r="V24" s="19"/>
      <c r="W24" s="19">
        <v>300</v>
      </c>
      <c r="X24" s="19"/>
      <c r="Y24" s="19"/>
      <c r="Z24" s="19">
        <v>600</v>
      </c>
      <c r="AA24" s="19"/>
      <c r="AB24" s="19"/>
    </row>
    <row r="25" spans="1:82" x14ac:dyDescent="0.2">
      <c r="A25" t="s">
        <v>10</v>
      </c>
      <c r="B25">
        <f>(SLOPE(B3:B13, $A$3:$A$13)+SLOPE(C3:C13, $A$3:$A$13)+SLOPE(D3:D13,$A$3:$A$13))/3</f>
        <v>0.15175757575757576</v>
      </c>
      <c r="C25">
        <f>(SLOPE(E3:E13, $A$3:$A$13)+SLOPE(F3:F13, $A$3:$A$13)+SLOPE(G3:G13,$A$3:$A$13))/3</f>
        <v>0.31660606060606061</v>
      </c>
      <c r="D25">
        <f>(SLOPE(H3:H13, $A$3:$A$13)+SLOPE(I3:I13, $A$3:$A$13)+SLOPE(J3:J13,$A$3:$A$13))/3</f>
        <v>0.35078787878787887</v>
      </c>
      <c r="H25">
        <f>(SLOPE(T3:T13, $A$3:$A$13)+SLOPE(U3:U13, $A$3:$A$13)+SLOPE(V3:V13,$A$3:$A$13))/3</f>
        <v>0.21666666666666667</v>
      </c>
      <c r="I25">
        <f>(SLOPE(W3:W13, $A$3:$A$13)+SLOPE(X3:X13, $A$3:$A$13)+SLOPE(Y3:Y13,$A$3:$A$13))/3</f>
        <v>0.24715151515151512</v>
      </c>
      <c r="J25">
        <f>(SLOPE(Z3:Z13, $A$3:$A$13)+SLOPE(AA3:AA13, $A$3:$A$13)+SLOPE(AB3:AB13,$A$3:$A$13))/3</f>
        <v>0.26345454545454544</v>
      </c>
      <c r="K25">
        <f>(SLOPE(AC3:AC13, $A$3:$A$13)+SLOPE(AD3:AD13, $A$3:$A$13)+SLOPE(AE3:AE13,$A$3:$A$13))/3</f>
        <v>0.17581818181818185</v>
      </c>
      <c r="L25">
        <f>(SLOPE(AF3:AF13, $A$3:$A$13)+SLOPE(AG3:AG13, $A$3:$A$13)+SLOPE(AH3:AH13,$A$3:$A$13))/3</f>
        <v>0.21006060606060606</v>
      </c>
      <c r="M25">
        <f>(SLOPE(AI3:AI13, $A$3:$A$13)+SLOPE(AJ3:AJ13, $A$3:$A$13)+SLOPE(AK3:AK13,$A$3:$A$13))/3</f>
        <v>0.16442424242424244</v>
      </c>
      <c r="N25">
        <f>(SLOPE(AL3:AL13, $A$3:$A$13)+SLOPE(AM3:AM13, $A$3:$A$13)+SLOPE(AN3:AN13,$A$3:$A$13))/3</f>
        <v>0.11096969696969695</v>
      </c>
      <c r="O25">
        <f>(SLOPE(AO3:AO13, $A$3:$A$13)+SLOPE(AP3:AP13, $A$3:$A$13)+SLOPE(AQ3:AQ13,$A$3:$A$13))/3</f>
        <v>5.9636363636363633E-2</v>
      </c>
      <c r="P25">
        <f>(SLOPE(AR3:AR13, $A$3:$A$13)+SLOPE(AS3:AS13, $A$3:$A$13)+SLOPE(AT3:AT13,$A$3:$A$13))/3</f>
        <v>8.1090909090909088E-2</v>
      </c>
      <c r="Q25">
        <f>(SLOPE(AU3:AU13, $A$3:$A$13)+SLOPE(AV3:AV13, $A$3:$A$13)+SLOPE(AW3:AW13,$A$3:$A$13))/3</f>
        <v>3.9575757575757577E-2</v>
      </c>
      <c r="R25">
        <f>(SLOPE(AX3:AX13, $A$3:$A$13)+SLOPE(AY3:AY13, $A$3:$A$13)+SLOPE(AZ3:AZ13,$A$3:$A$13))/3</f>
        <v>4.4363636363636362E-2</v>
      </c>
      <c r="S25">
        <f>(SLOPE(BA3:BA13, $A$3:$A$13)+SLOPE(BB3:BB13, $A$3:$A$13)+SLOPE(BC3:BC13,$A$3:$A$13))/3</f>
        <v>7.7454545454545456E-2</v>
      </c>
      <c r="T25">
        <f>(SLOPE(BD3:BD13, $A$3:$A$13)+SLOPE(BE3:BE13, $A$3:$A$13)+SLOPE(BF3:BF13,$A$3:$A$13))/3</f>
        <v>7.4545454545454394E-3</v>
      </c>
      <c r="U25">
        <f>(SLOPE(BG3:BG13, $A$3:$A$13)+SLOPE(BH3:BH13, $A$3:$A$13)+SLOPE(BI3:BI13,$A$3:$A$13))/3</f>
        <v>2.2363636363636363E-2</v>
      </c>
      <c r="V25">
        <f>(SLOPE(BJ3:BJ13, $A$3:$A$13)+SLOPE(BK3:BK13, $A$3:$A$13)+SLOPE(BL3:BL13,$A$3:$A$13))/3</f>
        <v>1.7696969696969694E-2</v>
      </c>
      <c r="W25">
        <f>(SLOPE(BM3:BM13, $A$3:$A$13)+SLOPE(BN3:BN13, $A$3:$A$13)+SLOPE(BO3:BO13,$A$3:$A$13))/3</f>
        <v>6.6666666666666729E-4</v>
      </c>
      <c r="X25">
        <f>(SLOPE(BP3:BP13, $A$3:$A$13)+SLOPE(BQ3:BQ13, $A$3:$A$13)+SLOPE(BR3:BR13,$A$3:$A$13))/3</f>
        <v>3.6363636363636399E-4</v>
      </c>
      <c r="Y25">
        <f>(SLOPE(BS3:BS13, $A$3:$A$13)+SLOPE(BT3:BT13, $A$3:$A$13)+SLOPE(BU3:BU13,$A$3:$A$13))/3</f>
        <v>3.0909090909090934E-3</v>
      </c>
      <c r="Z25">
        <f>(SLOPE(BV3:BV13, $A$3:$A$13)+SLOPE(BW3:BW13, $A$3:$A$13)+SLOPE(BX3:BX13,$A$3:$A$13))/3</f>
        <v>-1.8181818181818208E-4</v>
      </c>
      <c r="AA25">
        <v>0</v>
      </c>
      <c r="AB25">
        <f>(SLOPE(CB3:CB13, $A$3:$A$13)+SLOPE(CC3:CC13, $A$3:$A$13)+SLOPE(CD3:CD13,$A$3:$A$13))/3</f>
        <v>1.81818181818182E-4</v>
      </c>
    </row>
    <row r="26" spans="1:82" x14ac:dyDescent="0.2">
      <c r="A26" t="s">
        <v>10</v>
      </c>
      <c r="B26">
        <f>AVERAGE(B25:D25)</f>
        <v>0.27305050505050504</v>
      </c>
      <c r="H26">
        <f>AVERAGE(H25:J25)</f>
        <v>0.24242424242424243</v>
      </c>
      <c r="K26">
        <f>AVERAGE(K25:M25)</f>
        <v>0.18343434343434348</v>
      </c>
      <c r="N26">
        <f>AVERAGE(N25:P25)</f>
        <v>8.3898989898989904E-2</v>
      </c>
      <c r="Q26">
        <f>AVERAGE(Q25:S25)</f>
        <v>5.3797979797979796E-2</v>
      </c>
      <c r="T26">
        <f>AVERAGE(T25:V25)</f>
        <v>1.5838383838383832E-2</v>
      </c>
      <c r="W26">
        <f>AVERAGE(W25:Y25)</f>
        <v>1.3737373737373749E-3</v>
      </c>
      <c r="Z26">
        <f>AVERAGE(Z25:AB25)</f>
        <v>0</v>
      </c>
    </row>
    <row r="27" spans="1:82" x14ac:dyDescent="0.2">
      <c r="A27" t="s">
        <v>6</v>
      </c>
      <c r="B27">
        <f>_xlfn.STDEV.P(B25:D25)</f>
        <v>8.6894879772049433E-2</v>
      </c>
      <c r="H27">
        <f>_xlfn.STDEV.P(H25:J25)</f>
        <v>1.9391350837350503E-2</v>
      </c>
      <c r="K27">
        <f>_xlfn.STDEV.P(K25:M25)</f>
        <v>1.9393707911076453E-2</v>
      </c>
      <c r="N27">
        <f>_xlfn.STDEV.P(N25:P25)</f>
        <v>2.1050601988958386E-2</v>
      </c>
      <c r="Q27">
        <f>_xlfn.STDEV.P(Q25:S25)</f>
        <v>1.684153139947802E-2</v>
      </c>
      <c r="T27">
        <f>_xlfn.STDEV.P(T25:V25)</f>
        <v>6.2268774400007793E-3</v>
      </c>
      <c r="W27">
        <f>_xlfn.STDEV.P(W25:Y25)</f>
        <v>1.2205096943024832E-3</v>
      </c>
      <c r="Z27">
        <f>_xlfn.STDEV.P(Z25:AB25)</f>
        <v>1.4845392380504128E-4</v>
      </c>
    </row>
    <row r="28" spans="1:82" x14ac:dyDescent="0.2">
      <c r="G28" t="s">
        <v>116</v>
      </c>
      <c r="H28">
        <f>(H25/$B$26)*100</f>
        <v>79.350399526487138</v>
      </c>
      <c r="I28">
        <f t="shared" ref="I28:AB28" si="0">(I25/$B$26)*100</f>
        <v>90.514945250073978</v>
      </c>
      <c r="J28">
        <f t="shared" si="0"/>
        <v>96.48564664101805</v>
      </c>
      <c r="K28">
        <f t="shared" si="0"/>
        <v>64.390352175199766</v>
      </c>
      <c r="L28">
        <f t="shared" si="0"/>
        <v>76.931044687777444</v>
      </c>
      <c r="M28">
        <f t="shared" si="0"/>
        <v>60.217519976324361</v>
      </c>
      <c r="N28">
        <f t="shared" si="0"/>
        <v>40.640722107132284</v>
      </c>
      <c r="O28">
        <f t="shared" si="0"/>
        <v>21.840781296241492</v>
      </c>
      <c r="P28">
        <f t="shared" si="0"/>
        <v>29.698135543060079</v>
      </c>
      <c r="Q28">
        <f t="shared" si="0"/>
        <v>14.4939331163066</v>
      </c>
      <c r="R28">
        <f t="shared" si="0"/>
        <v>16.247410476472329</v>
      </c>
      <c r="S28">
        <f t="shared" si="0"/>
        <v>28.366380585972184</v>
      </c>
      <c r="T28">
        <f t="shared" si="0"/>
        <v>2.7300976620301811</v>
      </c>
      <c r="U28">
        <f t="shared" si="0"/>
        <v>8.1902929860905598</v>
      </c>
      <c r="V28">
        <f t="shared" si="0"/>
        <v>6.4812074578277592</v>
      </c>
      <c r="W28">
        <f t="shared" si="0"/>
        <v>0.24415507546611445</v>
      </c>
      <c r="X28">
        <f t="shared" si="0"/>
        <v>0.1331754957087897</v>
      </c>
      <c r="Y28">
        <f t="shared" si="0"/>
        <v>1.1319917135247124</v>
      </c>
      <c r="Z28">
        <f t="shared" si="0"/>
        <v>-6.6587747854394891E-2</v>
      </c>
      <c r="AA28">
        <f t="shared" si="0"/>
        <v>0</v>
      </c>
      <c r="AB28">
        <f t="shared" si="0"/>
        <v>6.6587747854394849E-2</v>
      </c>
    </row>
    <row r="29" spans="1:82" x14ac:dyDescent="0.2">
      <c r="G29" t="s">
        <v>113</v>
      </c>
      <c r="H29">
        <f>AVERAGE(H28:J28)</f>
        <v>88.783663805859717</v>
      </c>
      <c r="K29">
        <f t="shared" ref="I29:K29" si="1">AVERAGE(K28:M28)</f>
        <v>67.179638946433855</v>
      </c>
      <c r="N29">
        <f t="shared" ref="N29" si="2">AVERAGE(N28:P28)</f>
        <v>30.72654631547795</v>
      </c>
      <c r="Q29">
        <f t="shared" ref="Q29" si="3">AVERAGE(Q28:S28)</f>
        <v>19.702574726250372</v>
      </c>
      <c r="T29">
        <f t="shared" ref="T29" si="4">AVERAGE(T28:V28)</f>
        <v>5.8005327019828341</v>
      </c>
      <c r="W29">
        <f t="shared" ref="W29" si="5">AVERAGE(W28:Y28)</f>
        <v>0.50310742823320553</v>
      </c>
      <c r="Z29">
        <f t="shared" ref="Z29" si="6">AVERAGE(Z28:AB28)</f>
        <v>0</v>
      </c>
    </row>
    <row r="30" spans="1:82" x14ac:dyDescent="0.2">
      <c r="G30" t="s">
        <v>112</v>
      </c>
      <c r="H30">
        <f>STDEVP(H28:J28)</f>
        <v>7.1017450906248127</v>
      </c>
      <c r="K30">
        <f t="shared" ref="I30:K30" si="7">STDEVP(K28:M28)</f>
        <v>7.1026083278949406</v>
      </c>
      <c r="N30">
        <f t="shared" ref="N30" si="8">STDEVP(N28:P28)</f>
        <v>7.70941697583193</v>
      </c>
      <c r="Q30">
        <f t="shared" ref="Q30" si="9">STDEVP(Q28:S28)</f>
        <v>6.1679180547067345</v>
      </c>
      <c r="T30">
        <f t="shared" ref="T30" si="10">STDEVP(T28:V28)</f>
        <v>2.2804855969224507</v>
      </c>
      <c r="W30">
        <f t="shared" ref="W30" si="11">STDEVP(W28:Y28)</f>
        <v>0.44699045477932026</v>
      </c>
      <c r="Z30">
        <f t="shared" ref="Z30" si="12">STDEVP(Z28:AB28)</f>
        <v>5.4368668454790936E-2</v>
      </c>
    </row>
    <row r="31" spans="1:82" x14ac:dyDescent="0.2">
      <c r="B31">
        <v>0</v>
      </c>
      <c r="D31">
        <v>30</v>
      </c>
      <c r="E31">
        <v>60</v>
      </c>
      <c r="F31">
        <v>90</v>
      </c>
      <c r="G31">
        <v>120</v>
      </c>
      <c r="H31">
        <v>180</v>
      </c>
      <c r="I31">
        <v>300</v>
      </c>
      <c r="J31">
        <v>600</v>
      </c>
    </row>
    <row r="32" spans="1:82" x14ac:dyDescent="0.2">
      <c r="B32">
        <v>0.27305050505050504</v>
      </c>
      <c r="D32">
        <v>0.24242424242424243</v>
      </c>
      <c r="E32">
        <v>0.18343434343434348</v>
      </c>
      <c r="F32">
        <v>8.3898989898989904E-2</v>
      </c>
      <c r="G32">
        <v>5.3797979797979796E-2</v>
      </c>
      <c r="H32">
        <v>1.5838383838383832E-2</v>
      </c>
      <c r="I32">
        <v>1.3737373737373749E-3</v>
      </c>
      <c r="J32">
        <v>0</v>
      </c>
    </row>
    <row r="33" spans="2:10" x14ac:dyDescent="0.2">
      <c r="B33">
        <f>B27</f>
        <v>8.6894879772049433E-2</v>
      </c>
      <c r="D33">
        <f>H27</f>
        <v>1.9391350837350503E-2</v>
      </c>
      <c r="E33">
        <f>K27</f>
        <v>1.9393707911076453E-2</v>
      </c>
      <c r="F33">
        <f>N27</f>
        <v>2.1050601988958386E-2</v>
      </c>
      <c r="G33">
        <f>Q27</f>
        <v>1.684153139947802E-2</v>
      </c>
      <c r="H33">
        <f>T27</f>
        <v>6.2268774400007793E-3</v>
      </c>
      <c r="I33">
        <f>W27</f>
        <v>1.2205096943024832E-3</v>
      </c>
      <c r="J33">
        <f>Z27</f>
        <v>1.4845392380504128E-4</v>
      </c>
    </row>
    <row r="34" spans="2:10" x14ac:dyDescent="0.2">
      <c r="B34" s="24">
        <f>(B32/$B$32)*100</f>
        <v>100</v>
      </c>
      <c r="C34" s="17"/>
      <c r="D34" s="24">
        <f>(D32/$B$32)*100</f>
        <v>88.783663805859732</v>
      </c>
      <c r="E34" s="24">
        <f>(E32/$B$32)*100</f>
        <v>67.179638946433869</v>
      </c>
      <c r="F34" s="24">
        <f>(F32/$B$32)*100</f>
        <v>30.726546315477954</v>
      </c>
      <c r="G34" s="24">
        <f>(G32/$B$32)*100</f>
        <v>19.702574726250369</v>
      </c>
      <c r="H34" s="24">
        <f>(H32/$B$32)*100</f>
        <v>5.8005327019828332</v>
      </c>
      <c r="I34" s="24">
        <f>(I32/$B$32)*100</f>
        <v>0.50310742823320553</v>
      </c>
      <c r="J34" s="24">
        <f>(J32/$B$32)*100</f>
        <v>0</v>
      </c>
    </row>
  </sheetData>
  <mergeCells count="8">
    <mergeCell ref="W24:Y24"/>
    <mergeCell ref="Z24:AB24"/>
    <mergeCell ref="B24:D24"/>
    <mergeCell ref="H24:J24"/>
    <mergeCell ref="K24:M24"/>
    <mergeCell ref="N24:P24"/>
    <mergeCell ref="Q24:S24"/>
    <mergeCell ref="T24:V24"/>
  </mergeCells>
  <pageMargins left="0.7" right="0.7" top="0.78740157499999996" bottom="0.78740157499999996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7720-CE32-D549-83E7-F08AD2AB9C35}">
  <dimension ref="A1:K15"/>
  <sheetViews>
    <sheetView workbookViewId="0">
      <selection activeCell="G11" sqref="G11"/>
    </sheetView>
  </sheetViews>
  <sheetFormatPr baseColWidth="10" defaultRowHeight="15" x14ac:dyDescent="0.2"/>
  <cols>
    <col min="2" max="2" width="16.6640625" bestFit="1" customWidth="1"/>
    <col min="3" max="3" width="18.33203125" bestFit="1" customWidth="1"/>
  </cols>
  <sheetData>
    <row r="1" spans="1:11" ht="16" x14ac:dyDescent="0.2">
      <c r="A1" s="20"/>
      <c r="B1" s="21" t="s">
        <v>109</v>
      </c>
      <c r="C1" s="21"/>
      <c r="D1" s="21"/>
      <c r="J1" t="s">
        <v>113</v>
      </c>
      <c r="K1" t="s">
        <v>114</v>
      </c>
    </row>
    <row r="2" spans="1:11" ht="16" x14ac:dyDescent="0.2">
      <c r="A2" s="20"/>
      <c r="B2" s="22" t="s">
        <v>110</v>
      </c>
      <c r="C2" s="22" t="s">
        <v>111</v>
      </c>
      <c r="D2" s="20" t="s">
        <v>112</v>
      </c>
      <c r="G2" t="s">
        <v>108</v>
      </c>
      <c r="H2">
        <f>HRP_immo_untreated!Q12</f>
        <v>4.4013492063492065E-3</v>
      </c>
      <c r="I2">
        <f>(H2/$H$2)*100</f>
        <v>100</v>
      </c>
    </row>
    <row r="3" spans="1:11" x14ac:dyDescent="0.2">
      <c r="B3">
        <v>0</v>
      </c>
      <c r="C3">
        <v>100</v>
      </c>
      <c r="D3">
        <v>0</v>
      </c>
      <c r="F3" s="23">
        <v>2100</v>
      </c>
      <c r="G3" t="s">
        <v>2</v>
      </c>
      <c r="H3">
        <f>HRP_immo_P2100R1!Q12</f>
        <v>2.063412698412698E-3</v>
      </c>
      <c r="I3">
        <f t="shared" ref="I3:I8" si="0">(H3/$H$2)*100</f>
        <v>46.881367546026645</v>
      </c>
    </row>
    <row r="4" spans="1:11" x14ac:dyDescent="0.2">
      <c r="B4">
        <v>900</v>
      </c>
      <c r="C4">
        <f>[1]HRP_all_beads!M3</f>
        <v>88.333386381479841</v>
      </c>
      <c r="D4">
        <f>[1]HRP_all_beads!N3</f>
        <v>7.088645878877883</v>
      </c>
      <c r="F4" s="23"/>
      <c r="G4" t="s">
        <v>3</v>
      </c>
      <c r="H4">
        <f>HRP_immo_P2100R2!Q12</f>
        <v>2.48984126984127E-3</v>
      </c>
      <c r="I4">
        <f t="shared" si="0"/>
        <v>56.569955100348025</v>
      </c>
      <c r="J4">
        <f>AVERAGE(I3:I5)</f>
        <v>55.655733270822445</v>
      </c>
      <c r="K4">
        <f>STDEVP(I3:I5)</f>
        <v>6.8217094016188682</v>
      </c>
    </row>
    <row r="5" spans="1:11" x14ac:dyDescent="0.2">
      <c r="B5">
        <v>2100</v>
      </c>
      <c r="C5">
        <f>J4</f>
        <v>55.655733270822445</v>
      </c>
      <c r="D5">
        <f>K4</f>
        <v>6.8217094016188682</v>
      </c>
      <c r="F5" s="23"/>
      <c r="G5" t="s">
        <v>4</v>
      </c>
      <c r="H5">
        <f>HRP_immo_P2100R3!Q12</f>
        <v>2.7955555555555559E-3</v>
      </c>
      <c r="I5">
        <f t="shared" si="0"/>
        <v>63.51587716609265</v>
      </c>
    </row>
    <row r="6" spans="1:11" x14ac:dyDescent="0.2">
      <c r="B6">
        <v>3600</v>
      </c>
      <c r="C6">
        <f>J7</f>
        <v>28.576494701600637</v>
      </c>
      <c r="D6">
        <f>K7</f>
        <v>4.7723413712536731</v>
      </c>
      <c r="F6" s="23">
        <v>3600</v>
      </c>
      <c r="G6" t="s">
        <v>2</v>
      </c>
      <c r="H6">
        <f>HRP_immo_P3600R1!Q12</f>
        <v>1.318015873015873E-3</v>
      </c>
      <c r="I6">
        <f t="shared" si="0"/>
        <v>29.9457237138684</v>
      </c>
    </row>
    <row r="7" spans="1:11" x14ac:dyDescent="0.2">
      <c r="F7" s="23"/>
      <c r="G7" t="s">
        <v>3</v>
      </c>
      <c r="H7">
        <f>HRP_immo_P3600R2!Q12</f>
        <v>9.7571428571428581E-4</v>
      </c>
      <c r="I7">
        <f t="shared" si="0"/>
        <v>22.168526966839174</v>
      </c>
      <c r="J7">
        <f>AVERAGE(I6:I8)</f>
        <v>28.576494701600637</v>
      </c>
      <c r="K7">
        <f t="shared" ref="K5:K7" si="1">STDEVP(I6:I8)</f>
        <v>4.7723413712536731</v>
      </c>
    </row>
    <row r="8" spans="1:11" ht="16" x14ac:dyDescent="0.2">
      <c r="B8" s="21" t="s">
        <v>115</v>
      </c>
      <c r="C8" s="21"/>
      <c r="D8" s="21"/>
      <c r="F8" s="23"/>
      <c r="G8" t="s">
        <v>4</v>
      </c>
      <c r="H8">
        <f>HRP_immo_P3600R3!Q12</f>
        <v>1.4795238095238097E-3</v>
      </c>
      <c r="I8">
        <f t="shared" si="0"/>
        <v>33.615233424094349</v>
      </c>
    </row>
    <row r="9" spans="1:11" x14ac:dyDescent="0.2">
      <c r="B9">
        <v>0</v>
      </c>
      <c r="C9" s="24">
        <f>HRP_free!B34</f>
        <v>100</v>
      </c>
      <c r="D9">
        <v>0</v>
      </c>
    </row>
    <row r="10" spans="1:11" x14ac:dyDescent="0.2">
      <c r="B10">
        <v>30</v>
      </c>
      <c r="C10">
        <f>HRP_free!D34</f>
        <v>88.783663805859732</v>
      </c>
      <c r="D10">
        <f>HRP_free!H30</f>
        <v>7.1017450906248127</v>
      </c>
    </row>
    <row r="11" spans="1:11" x14ac:dyDescent="0.2">
      <c r="B11">
        <v>60</v>
      </c>
      <c r="C11">
        <f>HRP_free!E34</f>
        <v>67.179638946433869</v>
      </c>
      <c r="D11">
        <f>HRP_free!K30</f>
        <v>7.1026083278949406</v>
      </c>
    </row>
    <row r="12" spans="1:11" x14ac:dyDescent="0.2">
      <c r="B12">
        <v>90</v>
      </c>
      <c r="C12">
        <f>HRP_free!F34</f>
        <v>30.726546315477954</v>
      </c>
      <c r="D12">
        <f>HRP_free!N30</f>
        <v>7.70941697583193</v>
      </c>
    </row>
    <row r="13" spans="1:11" x14ac:dyDescent="0.2">
      <c r="B13">
        <v>120</v>
      </c>
      <c r="C13">
        <f>HRP_free!G34</f>
        <v>19.702574726250369</v>
      </c>
      <c r="D13">
        <f>HRP_free!Q30</f>
        <v>6.1679180547067345</v>
      </c>
    </row>
    <row r="14" spans="1:11" x14ac:dyDescent="0.2">
      <c r="B14">
        <v>180</v>
      </c>
      <c r="C14">
        <f>HRP_free!H34</f>
        <v>5.8005327019828332</v>
      </c>
      <c r="D14">
        <f>HRP_free!T30</f>
        <v>2.2804855969224507</v>
      </c>
    </row>
    <row r="15" spans="1:11" x14ac:dyDescent="0.2">
      <c r="B15">
        <v>300</v>
      </c>
      <c r="C15">
        <f>HRP_free!I34</f>
        <v>0.50310742823320553</v>
      </c>
      <c r="D15">
        <f>HRP_free!W30</f>
        <v>0.44699045477932026</v>
      </c>
    </row>
  </sheetData>
  <mergeCells count="4">
    <mergeCell ref="B1:D1"/>
    <mergeCell ref="F3:F5"/>
    <mergeCell ref="F6:F8"/>
    <mergeCell ref="B8:D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HRP_immo_untreated</vt:lpstr>
      <vt:lpstr>HRP_immo_P2100R1</vt:lpstr>
      <vt:lpstr>HRP_immo_P2100R2</vt:lpstr>
      <vt:lpstr>HRP_immo_P2100R3</vt:lpstr>
      <vt:lpstr>HRP_immo_P3600R1</vt:lpstr>
      <vt:lpstr>HRP_immo_P3600R2</vt:lpstr>
      <vt:lpstr>HRP_immo_P3600R3</vt:lpstr>
      <vt:lpstr>HRP_free</vt:lpstr>
      <vt:lpstr>HRP_stability</vt:lpstr>
      <vt:lpstr>HRP_70%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2018-11-14T16:30:44Z</cp:lastPrinted>
  <dcterms:created xsi:type="dcterms:W3CDTF">2018-11-14T11:10:25Z</dcterms:created>
  <dcterms:modified xsi:type="dcterms:W3CDTF">2023-08-04T09:36:58Z</dcterms:modified>
</cp:coreProperties>
</file>