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Dirks/Documents/PostDoc/Manuskripte/Immobilization Review/Excel Sortiert/Suppl. Fig1/"/>
    </mc:Choice>
  </mc:AlternateContent>
  <xr:revisionPtr revIDLastSave="0" documentId="8_{3612B506-3733-7E45-93C3-D1ED3B3A62B8}" xr6:coauthVersionLast="47" xr6:coauthVersionMax="47" xr10:uidLastSave="{00000000-0000-0000-0000-000000000000}"/>
  <bookViews>
    <workbookView xWindow="0" yWindow="460" windowWidth="51200" windowHeight="26840" activeTab="4" xr2:uid="{00000000-000D-0000-FFFF-FFFF00000000}"/>
  </bookViews>
  <sheets>
    <sheet name="unimmobilized" sheetId="2" r:id="rId1"/>
    <sheet name="Polystyrene_Epoxy" sheetId="3" r:id="rId2"/>
    <sheet name="EpoxyButyl_DVB" sheetId="4" r:id="rId3"/>
    <sheet name="Octadecyl_Amino" sheetId="5" r:id="rId4"/>
    <sheet name="Tabelle1" sheetId="6" r:id="rId5"/>
  </sheets>
  <definedNames>
    <definedName name="MethodPointer1">-383597104</definedName>
    <definedName name="MethodPointer2">468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6" l="1"/>
  <c r="C21" i="6"/>
  <c r="C22" i="6"/>
  <c r="C23" i="6"/>
  <c r="C24" i="6"/>
  <c r="C19" i="6"/>
  <c r="F5" i="6"/>
  <c r="F6" i="6"/>
  <c r="F7" i="6"/>
  <c r="F8" i="6"/>
  <c r="F9" i="6"/>
  <c r="F4" i="6"/>
  <c r="I5" i="6"/>
  <c r="E4" i="6" l="1"/>
  <c r="E5" i="6"/>
  <c r="E6" i="6"/>
  <c r="E7" i="6"/>
  <c r="E8" i="6"/>
  <c r="E9" i="6"/>
  <c r="E3" i="6"/>
  <c r="D4" i="6"/>
  <c r="D5" i="6"/>
  <c r="D6" i="6"/>
  <c r="D7" i="6"/>
  <c r="D9" i="6"/>
  <c r="D3" i="6"/>
  <c r="C9" i="6"/>
  <c r="B9" i="6"/>
  <c r="C8" i="6"/>
  <c r="B8" i="6"/>
  <c r="D8" i="6" s="1"/>
  <c r="C7" i="6"/>
  <c r="B7" i="6"/>
  <c r="C6" i="6"/>
  <c r="B6" i="6"/>
  <c r="C5" i="6"/>
  <c r="B5" i="6"/>
  <c r="C4" i="6"/>
  <c r="B4" i="6"/>
  <c r="C3" i="6"/>
  <c r="B3" i="6"/>
  <c r="BD59" i="5" l="1"/>
  <c r="BD58" i="5"/>
  <c r="BA57" i="5"/>
  <c r="BB57" i="5"/>
  <c r="BC57" i="5"/>
  <c r="BD57" i="5"/>
  <c r="BE57" i="5"/>
  <c r="AZ57" i="5"/>
  <c r="B27" i="5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AY53" i="4"/>
  <c r="AX53" i="4"/>
  <c r="AV53" i="4"/>
  <c r="AU53" i="4"/>
  <c r="AU51" i="4"/>
  <c r="AV51" i="4"/>
  <c r="AW51" i="4"/>
  <c r="AX51" i="4"/>
  <c r="AY51" i="4"/>
  <c r="AT51" i="4"/>
  <c r="B28" i="4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27" i="4"/>
  <c r="AS58" i="3"/>
  <c r="AR58" i="3"/>
  <c r="AP58" i="3"/>
  <c r="AO58" i="3"/>
  <c r="AO57" i="3"/>
  <c r="AP57" i="3"/>
  <c r="AQ57" i="3"/>
  <c r="AR57" i="3"/>
  <c r="AS57" i="3"/>
  <c r="AN57" i="3"/>
  <c r="B28" i="3"/>
  <c r="B29" i="3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27" i="3"/>
  <c r="B28" i="2" l="1"/>
  <c r="B29" i="2"/>
  <c r="B30" i="2" s="1"/>
  <c r="B27" i="2"/>
  <c r="B31" i="2" l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AM51" i="2"/>
  <c r="AL51" i="2"/>
  <c r="AK51" i="2"/>
  <c r="AJ51" i="2"/>
  <c r="AH51" i="2" l="1"/>
  <c r="AI51" i="2"/>
  <c r="AN53" i="2"/>
  <c r="AM53" i="2"/>
  <c r="AK53" i="2" l="1"/>
  <c r="AJ53" i="2"/>
</calcChain>
</file>

<file path=xl/sharedStrings.xml><?xml version="1.0" encoding="utf-8"?>
<sst xmlns="http://schemas.openxmlformats.org/spreadsheetml/2006/main" count="2114" uniqueCount="162">
  <si>
    <t>Software Version</t>
  </si>
  <si>
    <t>3.08.01</t>
  </si>
  <si>
    <t>Experiment File Path:</t>
  </si>
  <si>
    <t>Protocol File Path:</t>
  </si>
  <si>
    <t>Plate Number</t>
  </si>
  <si>
    <t>Plate 1</t>
  </si>
  <si>
    <t>Date</t>
  </si>
  <si>
    <t>Time</t>
  </si>
  <si>
    <t>Reader Type:</t>
  </si>
  <si>
    <t>Epoch</t>
  </si>
  <si>
    <t>Reader Serial Number:</t>
  </si>
  <si>
    <t>191204C</t>
  </si>
  <si>
    <t>Reading Type</t>
  </si>
  <si>
    <t>Reader</t>
  </si>
  <si>
    <t>Procedure Details</t>
  </si>
  <si>
    <t>Plate Type</t>
  </si>
  <si>
    <t>96 WELL PLATE</t>
  </si>
  <si>
    <t>Eject plate on completion</t>
  </si>
  <si>
    <t>Start Kinetic</t>
  </si>
  <si>
    <t>Runtime 0:02:00 (HH:MM:SS), Interval 0:00:04, 31 Reads</t>
  </si>
  <si>
    <t xml:space="preserve">    Read</t>
  </si>
  <si>
    <t>Absorbance Endpoint</t>
  </si>
  <si>
    <t>Wavelengths:  405</t>
  </si>
  <si>
    <t>Read Speed: Normal,  Delay: 100 msec,  Measurements/Data Point: 8</t>
  </si>
  <si>
    <t>End Kinetic</t>
  </si>
  <si>
    <t>T° 405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</si>
  <si>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</si>
  <si>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</si>
  <si>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</si>
  <si>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</si>
  <si>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</si>
  <si>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</si>
  <si>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</si>
  <si>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</si>
  <si>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</si>
  <si>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</si>
  <si>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</si>
  <si>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</si>
  <si>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</si>
  <si>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</si>
  <si>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</si>
  <si>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</si>
  <si>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</si>
  <si>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</si>
  <si>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</si>
  <si>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</si>
  <si>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</si>
  <si>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</si>
  <si>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</si>
  <si>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</si>
  <si>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</si>
  <si>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</si>
  <si>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</si>
  <si>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</si>
  <si>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</si>
  <si>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</si>
  <si>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</si>
  <si>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</si>
  <si>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</si>
  <si>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</si>
  <si>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</si>
  <si>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</si>
  <si>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</si>
  <si>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</si>
  <si>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</si>
  <si>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</si>
  <si>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</si>
  <si>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</si>
  <si>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</si>
  <si>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</si>
  <si>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</si>
  <si>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</si>
  <si>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</si>
  <si>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</si>
  <si>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</si>
  <si>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</si>
  <si>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</si>
  <si>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</si>
  <si>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</si>
  <si>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</si>
  <si>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</si>
  <si>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</si>
  <si>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</si>
  <si>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</si>
  <si>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</si>
  <si>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</si>
  <si>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</si>
  <si>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</si>
  <si>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</si>
  <si>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</si>
  <si>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</si>
  <si>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</si>
  <si>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</si>
  <si>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</si>
  <si>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</si>
  <si>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</si>
  <si>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</si>
  <si>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</si>
  <si>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</si>
  <si>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</si>
  <si>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</si>
  <si>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</si>
  <si>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</si>
  <si>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</si>
  <si>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</si>
  <si>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</si>
  <si>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</si>
  <si>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</si>
  <si>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</si>
  <si>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</si>
  <si>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</si>
  <si>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</si>
  <si>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</si>
  <si>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</si>
  <si>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</si>
  <si>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</si>
  <si>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</si>
  <si>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</si>
  <si>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</si>
  <si>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</si>
  <si>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</si>
  <si>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</si>
  <si>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Results</t>
  </si>
  <si>
    <t>A</t>
  </si>
  <si>
    <t>?????</t>
  </si>
  <si>
    <t>Max V [405]</t>
  </si>
  <si>
    <t>R-Squared [405]</t>
  </si>
  <si>
    <t>t at Max V [405]</t>
  </si>
  <si>
    <t>Lagtime [405]</t>
  </si>
  <si>
    <t>B</t>
  </si>
  <si>
    <t>C</t>
  </si>
  <si>
    <t>D</t>
  </si>
  <si>
    <t>E</t>
  </si>
  <si>
    <t>F</t>
  </si>
  <si>
    <t>G</t>
  </si>
  <si>
    <t>H</t>
  </si>
  <si>
    <t>Runtime 0:02:00 (HH:MM:SS), Interval 0:00:05, 25 Reads</t>
  </si>
  <si>
    <t>C7..C12</t>
  </si>
  <si>
    <t>0.05 U/ml</t>
  </si>
  <si>
    <t>0.025 U/ml</t>
  </si>
  <si>
    <t>D1..D6</t>
  </si>
  <si>
    <t>Epoxy</t>
  </si>
  <si>
    <t>D7..D12</t>
  </si>
  <si>
    <t>Epoxy Butyl</t>
  </si>
  <si>
    <t>DVB</t>
  </si>
  <si>
    <t>E1..E6</t>
  </si>
  <si>
    <t>Octadecyl</t>
  </si>
  <si>
    <t>Amino</t>
  </si>
  <si>
    <t>unimmobilized</t>
  </si>
  <si>
    <t>epoxy</t>
  </si>
  <si>
    <t>epoxy butyl</t>
  </si>
  <si>
    <t xml:space="preserve">Octadecyl </t>
  </si>
  <si>
    <t>binding efficiency [%]</t>
  </si>
  <si>
    <t>actual loading of beads [nmol / 100 mg beads]</t>
  </si>
  <si>
    <t>mg beads</t>
  </si>
  <si>
    <t>Volume [ml]</t>
  </si>
  <si>
    <t>Conc. [nM]</t>
  </si>
  <si>
    <t>Amount Protein [nmol]</t>
  </si>
  <si>
    <t>Protein/100 mg beads [nmol]</t>
  </si>
  <si>
    <t>Polystyrene</t>
  </si>
  <si>
    <t>Polysytrene</t>
  </si>
  <si>
    <t>% activity supernatant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</si>
</sst>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7413E"/>
      <name val="Arial"/>
      <family val="2"/>
    </font>
    <font>
      <sz val="7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14" fontId="1" fillId="0" borderId="0" xfId="1" applyNumberFormat="1"/>
    <xf numFmtId="21" fontId="1" fillId="0" borderId="0" xfId="1" applyNumberFormat="1"/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2" borderId="1" xfId="1" applyFill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21" fontId="3" fillId="0" borderId="3" xfId="1" applyNumberFormat="1" applyFont="1" applyBorder="1" applyAlignment="1">
      <alignment horizontal="center" vertical="center" wrapText="1"/>
    </xf>
    <xf numFmtId="21" fontId="3" fillId="0" borderId="4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3" borderId="0" xfId="1" applyFill="1"/>
    <xf numFmtId="0" fontId="6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4" borderId="0" xfId="1" applyFill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Tabelle1!$A$4:$A$9</c:f>
              <c:strCache>
                <c:ptCount val="6"/>
                <c:pt idx="0">
                  <c:v>Polystyrene</c:v>
                </c:pt>
                <c:pt idx="1">
                  <c:v>epoxy</c:v>
                </c:pt>
                <c:pt idx="2">
                  <c:v>epoxy butyl</c:v>
                </c:pt>
                <c:pt idx="3">
                  <c:v>DVB</c:v>
                </c:pt>
                <c:pt idx="4">
                  <c:v>Octadecyl </c:v>
                </c:pt>
                <c:pt idx="5">
                  <c:v>Amino</c:v>
                </c:pt>
              </c:strCache>
            </c:strRef>
          </c:cat>
          <c:val>
            <c:numRef>
              <c:f>Tabelle1!$E$4:$E$9</c:f>
              <c:numCache>
                <c:formatCode>General</c:formatCode>
                <c:ptCount val="6"/>
                <c:pt idx="0">
                  <c:v>99.857144651244568</c:v>
                </c:pt>
                <c:pt idx="1">
                  <c:v>27.066462181285743</c:v>
                </c:pt>
                <c:pt idx="2">
                  <c:v>83.347147916509684</c:v>
                </c:pt>
                <c:pt idx="3">
                  <c:v>59.181674327480962</c:v>
                </c:pt>
                <c:pt idx="4">
                  <c:v>100</c:v>
                </c:pt>
                <c:pt idx="5">
                  <c:v>70.943222063145214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C-7C4A-9EC4-A8EC0E2B5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3105039"/>
        <c:axId val="1723106671"/>
      </c:barChart>
      <c:catAx>
        <c:axId val="1723105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23106671"/>
        <c:crosses val="autoZero"/>
        <c:auto val="1"/>
        <c:lblAlgn val="ctr"/>
        <c:lblOffset val="100"/>
        <c:noMultiLvlLbl val="0"/>
      </c:catAx>
      <c:valAx>
        <c:axId val="1723106671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binding efficiency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23105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793750</xdr:colOff>
      <xdr:row>7</xdr:row>
      <xdr:rowOff>69850</xdr:rowOff>
    </xdr:from>
    <xdr:to>
      <xdr:col>16</xdr:col>
      <xdr:colOff>241300</xdr:colOff>
      <xdr:row>30</xdr:row>
      <xdr:rowOff>63500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562BA2F-B335-E842-A81F-F4F8C62A15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U86"/>
  <sheetViews>
    <sheetView topLeftCell="K1" workbookViewId="0">
      <selection activeCell="AM53" sqref="AM53"/>
    </sheetView>
  </sheetViews>
  <sheetFormatPr baseColWidth="10" defaultColWidth="9.1640625" defaultRowHeight="13" x14ac:dyDescent="0.15"/>
  <cols>
    <col min="1" max="1" width="20.6640625" style="1" customWidth="1"/>
    <col min="2" max="2" width="12.6640625" style="1" customWidth="1"/>
    <col min="3" max="16384" width="9.1640625" style="1"/>
  </cols>
  <sheetData>
    <row r="2" spans="1:2" x14ac:dyDescent="0.15">
      <c r="A2" s="1" t="s">
        <v>0</v>
      </c>
      <c r="B2" s="1" t="s">
        <v>1</v>
      </c>
    </row>
    <row r="4" spans="1:2" x14ac:dyDescent="0.15">
      <c r="A4" s="1" t="s">
        <v>2</v>
      </c>
    </row>
    <row r="5" spans="1:2" x14ac:dyDescent="0.15">
      <c r="A5" s="1" t="s">
        <v>3</v>
      </c>
    </row>
    <row r="6" spans="1:2" x14ac:dyDescent="0.15">
      <c r="A6" s="1" t="s">
        <v>4</v>
      </c>
      <c r="B6" s="1" t="s">
        <v>5</v>
      </c>
    </row>
    <row r="7" spans="1:2" x14ac:dyDescent="0.15">
      <c r="A7" s="1" t="s">
        <v>6</v>
      </c>
      <c r="B7" s="2">
        <v>44029</v>
      </c>
    </row>
    <row r="8" spans="1:2" x14ac:dyDescent="0.15">
      <c r="A8" s="1" t="s">
        <v>7</v>
      </c>
      <c r="B8" s="3">
        <v>0.52217592592592588</v>
      </c>
    </row>
    <row r="9" spans="1:2" x14ac:dyDescent="0.15">
      <c r="A9" s="1" t="s">
        <v>8</v>
      </c>
      <c r="B9" s="1" t="s">
        <v>9</v>
      </c>
    </row>
    <row r="10" spans="1:2" x14ac:dyDescent="0.15">
      <c r="A10" s="1" t="s">
        <v>10</v>
      </c>
      <c r="B10" s="1" t="s">
        <v>11</v>
      </c>
    </row>
    <row r="11" spans="1:2" x14ac:dyDescent="0.15">
      <c r="A11" s="1" t="s">
        <v>12</v>
      </c>
      <c r="B11" s="1" t="s">
        <v>13</v>
      </c>
    </row>
    <row r="13" spans="1:2" ht="14" x14ac:dyDescent="0.15">
      <c r="A13" s="4" t="s">
        <v>14</v>
      </c>
      <c r="B13" s="5"/>
    </row>
    <row r="14" spans="1:2" x14ac:dyDescent="0.15">
      <c r="A14" s="1" t="s">
        <v>15</v>
      </c>
      <c r="B14" s="1" t="s">
        <v>16</v>
      </c>
    </row>
    <row r="15" spans="1:2" x14ac:dyDescent="0.15">
      <c r="A15" s="1" t="s">
        <v>17</v>
      </c>
    </row>
    <row r="16" spans="1:2" x14ac:dyDescent="0.15">
      <c r="A16" s="1" t="s">
        <v>18</v>
      </c>
      <c r="B16" s="1" t="s">
        <v>136</v>
      </c>
    </row>
    <row r="17" spans="1:99" x14ac:dyDescent="0.15">
      <c r="A17" s="1" t="s">
        <v>20</v>
      </c>
      <c r="B17" s="1" t="s">
        <v>21</v>
      </c>
    </row>
    <row r="18" spans="1:99" x14ac:dyDescent="0.15">
      <c r="B18" s="1" t="s">
        <v>137</v>
      </c>
    </row>
    <row r="19" spans="1:99" x14ac:dyDescent="0.15">
      <c r="B19" s="1" t="s">
        <v>22</v>
      </c>
    </row>
    <row r="20" spans="1:99" x14ac:dyDescent="0.15">
      <c r="B20" s="1" t="s">
        <v>23</v>
      </c>
    </row>
    <row r="21" spans="1:99" x14ac:dyDescent="0.15">
      <c r="A21" s="1" t="s">
        <v>24</v>
      </c>
    </row>
    <row r="23" spans="1:99" x14ac:dyDescent="0.15">
      <c r="A23" s="4">
        <v>405</v>
      </c>
      <c r="B23" s="5"/>
      <c r="AK23" s="16"/>
      <c r="AL23" s="16"/>
      <c r="AM23" s="16"/>
    </row>
    <row r="24" spans="1:99" x14ac:dyDescent="0.15">
      <c r="AK24" s="16"/>
      <c r="AL24" s="16"/>
      <c r="AM24" s="16"/>
    </row>
    <row r="25" spans="1:99" ht="25.5" customHeight="1" x14ac:dyDescent="0.15">
      <c r="B25" s="6" t="s">
        <v>7</v>
      </c>
      <c r="C25" s="6" t="s">
        <v>25</v>
      </c>
      <c r="D25" s="6" t="s">
        <v>26</v>
      </c>
      <c r="E25" s="6" t="s">
        <v>27</v>
      </c>
      <c r="F25" s="6" t="s">
        <v>28</v>
      </c>
      <c r="G25" s="6" t="s">
        <v>29</v>
      </c>
      <c r="H25" s="6" t="s">
        <v>30</v>
      </c>
      <c r="I25" s="6" t="s">
        <v>31</v>
      </c>
      <c r="J25" s="6" t="s">
        <v>32</v>
      </c>
      <c r="K25" s="6" t="s">
        <v>33</v>
      </c>
      <c r="L25" s="6" t="s">
        <v>34</v>
      </c>
      <c r="M25" s="6" t="s">
        <v>35</v>
      </c>
      <c r="N25" s="6" t="s">
        <v>36</v>
      </c>
      <c r="O25" s="6" t="s">
        <v>37</v>
      </c>
      <c r="P25" s="6" t="s">
        <v>38</v>
      </c>
      <c r="Q25" s="6" t="s">
        <v>39</v>
      </c>
      <c r="R25" s="6" t="s">
        <v>40</v>
      </c>
      <c r="S25" s="6" t="s">
        <v>41</v>
      </c>
      <c r="T25" s="6" t="s">
        <v>42</v>
      </c>
      <c r="U25" s="6" t="s">
        <v>43</v>
      </c>
      <c r="V25" s="6" t="s">
        <v>44</v>
      </c>
      <c r="W25" s="6" t="s">
        <v>45</v>
      </c>
      <c r="X25" s="6" t="s">
        <v>46</v>
      </c>
      <c r="Y25" s="6" t="s">
        <v>47</v>
      </c>
      <c r="Z25" s="6" t="s">
        <v>48</v>
      </c>
      <c r="AA25" s="6" t="s">
        <v>49</v>
      </c>
      <c r="AB25" s="6" t="s">
        <v>50</v>
      </c>
      <c r="AC25" s="6" t="s">
        <v>51</v>
      </c>
      <c r="AD25" s="6" t="s">
        <v>52</v>
      </c>
      <c r="AE25" s="6" t="s">
        <v>53</v>
      </c>
      <c r="AF25" s="6" t="s">
        <v>54</v>
      </c>
      <c r="AG25" s="6" t="s">
        <v>55</v>
      </c>
      <c r="AH25" s="21" t="s">
        <v>138</v>
      </c>
      <c r="AI25" s="22"/>
      <c r="AJ25" s="23"/>
      <c r="AK25" s="21" t="s">
        <v>139</v>
      </c>
      <c r="AL25" s="22"/>
      <c r="AM25" s="23"/>
      <c r="AN25" s="6" t="s">
        <v>62</v>
      </c>
      <c r="AO25" s="6" t="s">
        <v>63</v>
      </c>
      <c r="AP25" s="6" t="s">
        <v>64</v>
      </c>
      <c r="AQ25" s="6" t="s">
        <v>65</v>
      </c>
      <c r="AR25" s="6" t="s">
        <v>66</v>
      </c>
      <c r="AS25" s="6" t="s">
        <v>67</v>
      </c>
      <c r="AT25" s="6" t="s">
        <v>68</v>
      </c>
      <c r="AU25" s="6" t="s">
        <v>69</v>
      </c>
      <c r="AV25" s="6" t="s">
        <v>70</v>
      </c>
      <c r="AW25" s="6" t="s">
        <v>71</v>
      </c>
      <c r="AX25" s="6" t="s">
        <v>72</v>
      </c>
      <c r="AY25" s="6" t="s">
        <v>73</v>
      </c>
      <c r="AZ25" s="6" t="s">
        <v>74</v>
      </c>
      <c r="BA25" s="6" t="s">
        <v>75</v>
      </c>
      <c r="BB25" s="6" t="s">
        <v>76</v>
      </c>
      <c r="BC25" s="6" t="s">
        <v>77</v>
      </c>
      <c r="BD25" s="6" t="s">
        <v>78</v>
      </c>
      <c r="BE25" s="6" t="s">
        <v>79</v>
      </c>
      <c r="BF25" s="6" t="s">
        <v>80</v>
      </c>
      <c r="BG25" s="6" t="s">
        <v>81</v>
      </c>
      <c r="BH25" s="6" t="s">
        <v>82</v>
      </c>
      <c r="BI25" s="6" t="s">
        <v>83</v>
      </c>
      <c r="BJ25" s="6" t="s">
        <v>84</v>
      </c>
      <c r="BK25" s="6" t="s">
        <v>85</v>
      </c>
      <c r="BL25" s="6" t="s">
        <v>86</v>
      </c>
      <c r="BM25" s="6" t="s">
        <v>87</v>
      </c>
      <c r="BN25" s="6" t="s">
        <v>88</v>
      </c>
      <c r="BO25" s="6" t="s">
        <v>89</v>
      </c>
      <c r="BP25" s="6" t="s">
        <v>90</v>
      </c>
      <c r="BQ25" s="6" t="s">
        <v>91</v>
      </c>
      <c r="BR25" s="6" t="s">
        <v>92</v>
      </c>
      <c r="BS25" s="6" t="s">
        <v>93</v>
      </c>
      <c r="BT25" s="6" t="s">
        <v>94</v>
      </c>
      <c r="BU25" s="6" t="s">
        <v>95</v>
      </c>
      <c r="BV25" s="6" t="s">
        <v>96</v>
      </c>
      <c r="BW25" s="6" t="s">
        <v>97</v>
      </c>
      <c r="BX25" s="6" t="s">
        <v>98</v>
      </c>
      <c r="BY25" s="6" t="s">
        <v>99</v>
      </c>
      <c r="BZ25" s="6" t="s">
        <v>100</v>
      </c>
      <c r="CA25" s="6" t="s">
        <v>101</v>
      </c>
      <c r="CB25" s="6" t="s">
        <v>102</v>
      </c>
      <c r="CC25" s="6" t="s">
        <v>103</v>
      </c>
      <c r="CD25" s="6" t="s">
        <v>104</v>
      </c>
      <c r="CE25" s="6" t="s">
        <v>105</v>
      </c>
      <c r="CF25" s="6" t="s">
        <v>106</v>
      </c>
      <c r="CG25" s="6" t="s">
        <v>107</v>
      </c>
      <c r="CH25" s="6" t="s">
        <v>108</v>
      </c>
      <c r="CI25" s="6" t="s">
        <v>109</v>
      </c>
      <c r="CJ25" s="6" t="s">
        <v>110</v>
      </c>
      <c r="CK25" s="6" t="s">
        <v>111</v>
      </c>
      <c r="CL25" s="6" t="s">
        <v>112</v>
      </c>
      <c r="CM25" s="6" t="s">
        <v>113</v>
      </c>
      <c r="CN25" s="6" t="s">
        <v>114</v>
      </c>
      <c r="CO25" s="6" t="s">
        <v>115</v>
      </c>
      <c r="CP25" s="6" t="s">
        <v>116</v>
      </c>
      <c r="CQ25" s="6" t="s">
        <v>117</v>
      </c>
      <c r="CR25" s="6" t="s">
        <v>118</v>
      </c>
      <c r="CS25" s="6" t="s">
        <v>119</v>
      </c>
      <c r="CT25" s="6" t="s">
        <v>120</v>
      </c>
      <c r="CU25" s="6" t="s">
        <v>121</v>
      </c>
    </row>
    <row r="26" spans="1:99" x14ac:dyDescent="0.15">
      <c r="B26" s="15">
        <v>0</v>
      </c>
      <c r="C26" s="7">
        <v>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>
        <v>1.1339999999999999</v>
      </c>
      <c r="AI26" s="7">
        <v>0.68700000000000006</v>
      </c>
      <c r="AJ26" s="7">
        <v>0.64400000000000002</v>
      </c>
      <c r="AK26" s="7">
        <v>0.40200000000000002</v>
      </c>
      <c r="AL26" s="7">
        <v>0.37</v>
      </c>
      <c r="AM26" s="7">
        <v>0.33600000000000002</v>
      </c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</row>
    <row r="27" spans="1:99" x14ac:dyDescent="0.15">
      <c r="B27" s="15">
        <f>B26+5</f>
        <v>5</v>
      </c>
      <c r="C27" s="7">
        <v>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>
        <v>1.2709999999999999</v>
      </c>
      <c r="AI27" s="7">
        <v>0.82599999999999996</v>
      </c>
      <c r="AJ27" s="7">
        <v>0.78900000000000003</v>
      </c>
      <c r="AK27" s="7">
        <v>0.47699999999999998</v>
      </c>
      <c r="AL27" s="7">
        <v>0.44</v>
      </c>
      <c r="AM27" s="7">
        <v>0.40899999999999997</v>
      </c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</row>
    <row r="28" spans="1:99" x14ac:dyDescent="0.15">
      <c r="B28" s="15">
        <f t="shared" ref="B28:B50" si="0">B27+5</f>
        <v>10</v>
      </c>
      <c r="C28" s="7">
        <v>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>
        <v>1.399</v>
      </c>
      <c r="AI28" s="7">
        <v>0.96499999999999997</v>
      </c>
      <c r="AJ28" s="7">
        <v>0.93500000000000005</v>
      </c>
      <c r="AK28" s="7">
        <v>0.55200000000000005</v>
      </c>
      <c r="AL28" s="7">
        <v>0.51</v>
      </c>
      <c r="AM28" s="7">
        <v>0.48199999999999998</v>
      </c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</row>
    <row r="29" spans="1:99" x14ac:dyDescent="0.15">
      <c r="B29" s="15">
        <f t="shared" si="0"/>
        <v>15</v>
      </c>
      <c r="C29" s="7">
        <v>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>
        <v>1.528</v>
      </c>
      <c r="AI29" s="7">
        <v>1.103</v>
      </c>
      <c r="AJ29" s="7">
        <v>1.08</v>
      </c>
      <c r="AK29" s="7">
        <v>0.628</v>
      </c>
      <c r="AL29" s="7">
        <v>0.58099999999999996</v>
      </c>
      <c r="AM29" s="7">
        <v>0.55400000000000005</v>
      </c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</row>
    <row r="30" spans="1:99" x14ac:dyDescent="0.15">
      <c r="B30" s="15">
        <f t="shared" si="0"/>
        <v>20</v>
      </c>
      <c r="C30" s="7">
        <v>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>
        <v>1.66</v>
      </c>
      <c r="AI30" s="7">
        <v>1.242</v>
      </c>
      <c r="AJ30" s="7">
        <v>1.2250000000000001</v>
      </c>
      <c r="AK30" s="7">
        <v>0.70399999999999996</v>
      </c>
      <c r="AL30" s="7">
        <v>0.65200000000000002</v>
      </c>
      <c r="AM30" s="7">
        <v>0.627</v>
      </c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</row>
    <row r="31" spans="1:99" x14ac:dyDescent="0.15">
      <c r="B31" s="15">
        <f t="shared" si="0"/>
        <v>25</v>
      </c>
      <c r="C31" s="7">
        <v>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>
        <v>1.784</v>
      </c>
      <c r="AI31" s="7">
        <v>1.38</v>
      </c>
      <c r="AJ31" s="7">
        <v>1.369</v>
      </c>
      <c r="AK31" s="7">
        <v>0.77900000000000003</v>
      </c>
      <c r="AL31" s="7">
        <v>0.72399999999999998</v>
      </c>
      <c r="AM31" s="7">
        <v>0.7</v>
      </c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</row>
    <row r="32" spans="1:99" x14ac:dyDescent="0.15">
      <c r="B32" s="15">
        <f t="shared" si="0"/>
        <v>30</v>
      </c>
      <c r="C32" s="7"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>
        <v>1.909</v>
      </c>
      <c r="AI32" s="7">
        <v>1.5189999999999999</v>
      </c>
      <c r="AJ32" s="7">
        <v>1.5129999999999999</v>
      </c>
      <c r="AK32" s="7">
        <v>0.85499999999999998</v>
      </c>
      <c r="AL32" s="7">
        <v>0.79500000000000004</v>
      </c>
      <c r="AM32" s="7">
        <v>0.77200000000000002</v>
      </c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</row>
    <row r="33" spans="2:99" x14ac:dyDescent="0.15">
      <c r="B33" s="15">
        <f t="shared" si="0"/>
        <v>35</v>
      </c>
      <c r="C33" s="7"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>
        <v>2.0339999999999998</v>
      </c>
      <c r="AI33" s="7">
        <v>1.6559999999999999</v>
      </c>
      <c r="AJ33" s="7">
        <v>1.6559999999999999</v>
      </c>
      <c r="AK33" s="7">
        <v>0.93</v>
      </c>
      <c r="AL33" s="7">
        <v>0.86599999999999999</v>
      </c>
      <c r="AM33" s="7">
        <v>0.84499999999999997</v>
      </c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</row>
    <row r="34" spans="2:99" x14ac:dyDescent="0.15">
      <c r="B34" s="15">
        <f t="shared" si="0"/>
        <v>40</v>
      </c>
      <c r="C34" s="7"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>
        <v>2.1589999999999998</v>
      </c>
      <c r="AI34" s="7">
        <v>1.794</v>
      </c>
      <c r="AJ34" s="7">
        <v>1.798</v>
      </c>
      <c r="AK34" s="7">
        <v>1.006</v>
      </c>
      <c r="AL34" s="7">
        <v>0.93700000000000006</v>
      </c>
      <c r="AM34" s="7">
        <v>0.91700000000000004</v>
      </c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</row>
    <row r="35" spans="2:99" x14ac:dyDescent="0.15">
      <c r="B35" s="15">
        <f t="shared" si="0"/>
        <v>45</v>
      </c>
      <c r="C35" s="7"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>
        <v>2.2799999999999998</v>
      </c>
      <c r="AI35" s="7">
        <v>1.931</v>
      </c>
      <c r="AJ35" s="7">
        <v>1.94</v>
      </c>
      <c r="AK35" s="7">
        <v>1.081</v>
      </c>
      <c r="AL35" s="7">
        <v>1.0069999999999999</v>
      </c>
      <c r="AM35" s="7">
        <v>0.99</v>
      </c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</row>
    <row r="36" spans="2:99" x14ac:dyDescent="0.15">
      <c r="B36" s="15">
        <f t="shared" si="0"/>
        <v>50</v>
      </c>
      <c r="C36" s="7">
        <v>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>
        <v>2.4049999999999998</v>
      </c>
      <c r="AI36" s="7">
        <v>2.0670000000000002</v>
      </c>
      <c r="AJ36" s="7">
        <v>2.0819999999999999</v>
      </c>
      <c r="AK36" s="7">
        <v>1.1559999999999999</v>
      </c>
      <c r="AL36" s="7">
        <v>1.077</v>
      </c>
      <c r="AM36" s="7">
        <v>1.0620000000000001</v>
      </c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</row>
    <row r="37" spans="2:99" x14ac:dyDescent="0.15">
      <c r="B37" s="15">
        <f t="shared" si="0"/>
        <v>55</v>
      </c>
      <c r="C37" s="7">
        <v>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>
        <v>2.524</v>
      </c>
      <c r="AI37" s="7">
        <v>2.2040000000000002</v>
      </c>
      <c r="AJ37" s="7">
        <v>2.222</v>
      </c>
      <c r="AK37" s="7">
        <v>1.2310000000000001</v>
      </c>
      <c r="AL37" s="7">
        <v>1.1479999999999999</v>
      </c>
      <c r="AM37" s="7">
        <v>1.135</v>
      </c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</row>
    <row r="38" spans="2:99" x14ac:dyDescent="0.15">
      <c r="B38" s="15">
        <f t="shared" si="0"/>
        <v>60</v>
      </c>
      <c r="C38" s="7">
        <v>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>
        <v>2.6419999999999999</v>
      </c>
      <c r="AI38" s="7">
        <v>2.3380000000000001</v>
      </c>
      <c r="AJ38" s="7">
        <v>2.3610000000000002</v>
      </c>
      <c r="AK38" s="7">
        <v>1.3049999999999999</v>
      </c>
      <c r="AL38" s="7">
        <v>1.218</v>
      </c>
      <c r="AM38" s="7">
        <v>1.2070000000000001</v>
      </c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</row>
    <row r="39" spans="2:99" x14ac:dyDescent="0.15">
      <c r="B39" s="15">
        <f t="shared" si="0"/>
        <v>65</v>
      </c>
      <c r="C39" s="7">
        <v>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>
        <v>2.7610000000000001</v>
      </c>
      <c r="AI39" s="7">
        <v>2.4729999999999999</v>
      </c>
      <c r="AJ39" s="7">
        <v>2.5019999999999998</v>
      </c>
      <c r="AK39" s="7">
        <v>1.379</v>
      </c>
      <c r="AL39" s="7">
        <v>1.288</v>
      </c>
      <c r="AM39" s="7">
        <v>1.2789999999999999</v>
      </c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</row>
    <row r="40" spans="2:99" x14ac:dyDescent="0.15">
      <c r="B40" s="15">
        <f t="shared" si="0"/>
        <v>70</v>
      </c>
      <c r="C40" s="7">
        <v>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>
        <v>2.88</v>
      </c>
      <c r="AI40" s="7">
        <v>2.6040000000000001</v>
      </c>
      <c r="AJ40" s="7">
        <v>2.6379999999999999</v>
      </c>
      <c r="AK40" s="7">
        <v>1.452</v>
      </c>
      <c r="AL40" s="7">
        <v>1.3580000000000001</v>
      </c>
      <c r="AM40" s="7">
        <v>1.351</v>
      </c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</row>
    <row r="41" spans="2:99" x14ac:dyDescent="0.15">
      <c r="B41" s="15">
        <f t="shared" si="0"/>
        <v>75</v>
      </c>
      <c r="C41" s="7">
        <v>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>
        <v>2.996</v>
      </c>
      <c r="AI41" s="7">
        <v>2.7370000000000001</v>
      </c>
      <c r="AJ41" s="7">
        <v>2.7719999999999998</v>
      </c>
      <c r="AK41" s="7">
        <v>1.5249999999999999</v>
      </c>
      <c r="AL41" s="7">
        <v>1.4279999999999999</v>
      </c>
      <c r="AM41" s="7">
        <v>1.4219999999999999</v>
      </c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</row>
    <row r="42" spans="2:99" x14ac:dyDescent="0.15">
      <c r="B42" s="15">
        <f t="shared" si="0"/>
        <v>80</v>
      </c>
      <c r="C42" s="7">
        <v>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>
        <v>3.121</v>
      </c>
      <c r="AI42" s="7">
        <v>2.8639999999999999</v>
      </c>
      <c r="AJ42" s="7">
        <v>2.9020000000000001</v>
      </c>
      <c r="AK42" s="7">
        <v>1.599</v>
      </c>
      <c r="AL42" s="7">
        <v>1.498</v>
      </c>
      <c r="AM42" s="7">
        <v>1.494</v>
      </c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</row>
    <row r="43" spans="2:99" x14ac:dyDescent="0.15">
      <c r="B43" s="15">
        <f t="shared" si="0"/>
        <v>85</v>
      </c>
      <c r="C43" s="7">
        <v>0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>
        <v>3.2250000000000001</v>
      </c>
      <c r="AI43" s="7">
        <v>2.99</v>
      </c>
      <c r="AJ43" s="7">
        <v>3.036</v>
      </c>
      <c r="AK43" s="7">
        <v>1.671</v>
      </c>
      <c r="AL43" s="7">
        <v>1.5680000000000001</v>
      </c>
      <c r="AM43" s="7">
        <v>1.5649999999999999</v>
      </c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</row>
    <row r="44" spans="2:99" x14ac:dyDescent="0.15">
      <c r="B44" s="15">
        <f t="shared" si="0"/>
        <v>90</v>
      </c>
      <c r="C44" s="7">
        <v>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>
        <v>3.3330000000000002</v>
      </c>
      <c r="AI44" s="7">
        <v>3.1110000000000002</v>
      </c>
      <c r="AJ44" s="7">
        <v>3.149</v>
      </c>
      <c r="AK44" s="7">
        <v>1.7450000000000001</v>
      </c>
      <c r="AL44" s="7">
        <v>1.637</v>
      </c>
      <c r="AM44" s="7">
        <v>1.637</v>
      </c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</row>
    <row r="45" spans="2:99" x14ac:dyDescent="0.15">
      <c r="B45" s="15">
        <f t="shared" si="0"/>
        <v>95</v>
      </c>
      <c r="C45" s="7">
        <v>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>
        <v>3.44</v>
      </c>
      <c r="AI45" s="7">
        <v>3.2240000000000002</v>
      </c>
      <c r="AJ45" s="7">
        <v>3.2709999999999999</v>
      </c>
      <c r="AK45" s="7">
        <v>1.8169999999999999</v>
      </c>
      <c r="AL45" s="7">
        <v>1.7070000000000001</v>
      </c>
      <c r="AM45" s="7">
        <v>1.708</v>
      </c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</row>
    <row r="46" spans="2:99" x14ac:dyDescent="0.15">
      <c r="B46" s="15">
        <f t="shared" si="0"/>
        <v>100</v>
      </c>
      <c r="C46" s="7">
        <v>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>
        <v>3.5350000000000001</v>
      </c>
      <c r="AI46" s="7">
        <v>3.3359999999999999</v>
      </c>
      <c r="AJ46" s="7">
        <v>3.3860000000000001</v>
      </c>
      <c r="AK46" s="7">
        <v>1.889</v>
      </c>
      <c r="AL46" s="7">
        <v>1.776</v>
      </c>
      <c r="AM46" s="7">
        <v>1.7789999999999999</v>
      </c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</row>
    <row r="47" spans="2:99" x14ac:dyDescent="0.15">
      <c r="B47" s="15">
        <f t="shared" si="0"/>
        <v>105</v>
      </c>
      <c r="C47" s="7">
        <v>0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>
        <v>3.637</v>
      </c>
      <c r="AI47" s="7">
        <v>3.448</v>
      </c>
      <c r="AJ47" s="7">
        <v>3.4929999999999999</v>
      </c>
      <c r="AK47" s="7">
        <v>1.962</v>
      </c>
      <c r="AL47" s="7">
        <v>1.847</v>
      </c>
      <c r="AM47" s="7">
        <v>1.851</v>
      </c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</row>
    <row r="48" spans="2:99" x14ac:dyDescent="0.15">
      <c r="B48" s="15">
        <f t="shared" si="0"/>
        <v>110</v>
      </c>
      <c r="C48" s="7">
        <v>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>
        <v>3.7290000000000001</v>
      </c>
      <c r="AI48" s="7">
        <v>3.5539999999999998</v>
      </c>
      <c r="AJ48" s="7">
        <v>3.58</v>
      </c>
      <c r="AK48" s="7">
        <v>2.0339999999999998</v>
      </c>
      <c r="AL48" s="7">
        <v>1.9159999999999999</v>
      </c>
      <c r="AM48" s="7">
        <v>1.921</v>
      </c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</row>
    <row r="49" spans="1:99" x14ac:dyDescent="0.15">
      <c r="B49" s="15">
        <f t="shared" si="0"/>
        <v>115</v>
      </c>
      <c r="C49" s="7">
        <v>0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>
        <v>3.8130000000000002</v>
      </c>
      <c r="AI49" s="7">
        <v>3.645</v>
      </c>
      <c r="AJ49" s="7">
        <v>3.68</v>
      </c>
      <c r="AK49" s="7">
        <v>2.1059999999999999</v>
      </c>
      <c r="AL49" s="7">
        <v>1.9850000000000001</v>
      </c>
      <c r="AM49" s="7">
        <v>1.992</v>
      </c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</row>
    <row r="50" spans="1:99" x14ac:dyDescent="0.15">
      <c r="B50" s="15">
        <f t="shared" si="0"/>
        <v>120</v>
      </c>
      <c r="C50" s="7">
        <v>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>
        <v>3.9089999999999998</v>
      </c>
      <c r="AI50" s="7">
        <v>3.73</v>
      </c>
      <c r="AJ50" s="7">
        <v>3.7650000000000001</v>
      </c>
      <c r="AK50" s="7">
        <v>2.1760000000000002</v>
      </c>
      <c r="AL50" s="7">
        <v>2.0529999999999999</v>
      </c>
      <c r="AM50" s="7">
        <v>2.0630000000000002</v>
      </c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</row>
    <row r="51" spans="1:99" x14ac:dyDescent="0.15">
      <c r="AH51" s="1">
        <f>SLOPE(AH26:AH38,$B$26:$B$38)</f>
        <v>2.5100000000000001E-2</v>
      </c>
      <c r="AI51" s="1">
        <f t="shared" ref="AI51:AM51" si="1">SLOPE(AI26:AI38,$B$26:$B$38)</f>
        <v>2.7547252747252754E-2</v>
      </c>
      <c r="AJ51" s="1">
        <f t="shared" si="1"/>
        <v>2.8646153846153845E-2</v>
      </c>
      <c r="AK51" s="1">
        <f t="shared" si="1"/>
        <v>1.5074725274725276E-2</v>
      </c>
      <c r="AL51" s="1">
        <f t="shared" si="1"/>
        <v>1.4160439560439558E-2</v>
      </c>
      <c r="AM51" s="1">
        <f t="shared" si="1"/>
        <v>1.4515384615384616E-2</v>
      </c>
    </row>
    <row r="52" spans="1:99" ht="14" x14ac:dyDescent="0.15">
      <c r="A52" s="4" t="s">
        <v>122</v>
      </c>
      <c r="B52" s="5"/>
    </row>
    <row r="53" spans="1:99" x14ac:dyDescent="0.15">
      <c r="AJ53" s="1">
        <f>AVERAGE(AH51:AJ51)</f>
        <v>2.7097802197802199E-2</v>
      </c>
      <c r="AK53" s="1">
        <f>_xlfn.STDEV.P(AH51:AJ51)</f>
        <v>1.4821844515104455E-3</v>
      </c>
      <c r="AM53" s="26">
        <f>AVERAGE(AK51:AM51)</f>
        <v>1.4583516483516483E-2</v>
      </c>
      <c r="AN53" s="1">
        <f>_xlfn.STDEV.P(AK51:AM51)</f>
        <v>3.7635183488157292E-4</v>
      </c>
    </row>
    <row r="54" spans="1:99" x14ac:dyDescent="0.15">
      <c r="B54" s="8"/>
      <c r="C54" s="6">
        <v>1</v>
      </c>
      <c r="D54" s="6">
        <v>2</v>
      </c>
      <c r="E54" s="6">
        <v>3</v>
      </c>
      <c r="F54" s="6">
        <v>4</v>
      </c>
      <c r="G54" s="6">
        <v>5</v>
      </c>
      <c r="H54" s="6">
        <v>6</v>
      </c>
      <c r="I54" s="6">
        <v>7</v>
      </c>
      <c r="J54" s="6">
        <v>8</v>
      </c>
      <c r="K54" s="6">
        <v>9</v>
      </c>
      <c r="L54" s="6">
        <v>10</v>
      </c>
      <c r="M54" s="6">
        <v>11</v>
      </c>
      <c r="N54" s="6">
        <v>12</v>
      </c>
    </row>
    <row r="55" spans="1:99" ht="14" x14ac:dyDescent="0.15">
      <c r="B55" s="18" t="s">
        <v>123</v>
      </c>
      <c r="C55" s="9" t="s">
        <v>124</v>
      </c>
      <c r="D55" s="9" t="s">
        <v>124</v>
      </c>
      <c r="E55" s="9" t="s">
        <v>124</v>
      </c>
      <c r="F55" s="9" t="s">
        <v>124</v>
      </c>
      <c r="G55" s="9" t="s">
        <v>124</v>
      </c>
      <c r="H55" s="9" t="s">
        <v>124</v>
      </c>
      <c r="I55" s="9" t="s">
        <v>124</v>
      </c>
      <c r="J55" s="9" t="s">
        <v>124</v>
      </c>
      <c r="K55" s="9" t="s">
        <v>124</v>
      </c>
      <c r="L55" s="9" t="s">
        <v>124</v>
      </c>
      <c r="M55" s="9" t="s">
        <v>124</v>
      </c>
      <c r="N55" s="9" t="s">
        <v>124</v>
      </c>
      <c r="O55" s="10" t="s">
        <v>125</v>
      </c>
    </row>
    <row r="56" spans="1:99" ht="24" x14ac:dyDescent="0.15">
      <c r="B56" s="19"/>
      <c r="C56" s="11" t="s">
        <v>124</v>
      </c>
      <c r="D56" s="11" t="s">
        <v>124</v>
      </c>
      <c r="E56" s="11" t="s">
        <v>124</v>
      </c>
      <c r="F56" s="11" t="s">
        <v>124</v>
      </c>
      <c r="G56" s="11" t="s">
        <v>124</v>
      </c>
      <c r="H56" s="11" t="s">
        <v>124</v>
      </c>
      <c r="I56" s="11" t="s">
        <v>124</v>
      </c>
      <c r="J56" s="11" t="s">
        <v>124</v>
      </c>
      <c r="K56" s="11" t="s">
        <v>124</v>
      </c>
      <c r="L56" s="11" t="s">
        <v>124</v>
      </c>
      <c r="M56" s="11" t="s">
        <v>124</v>
      </c>
      <c r="N56" s="11" t="s">
        <v>124</v>
      </c>
      <c r="O56" s="10" t="s">
        <v>126</v>
      </c>
    </row>
    <row r="57" spans="1:99" ht="24" x14ac:dyDescent="0.15">
      <c r="B57" s="19"/>
      <c r="C57" s="11" t="s">
        <v>124</v>
      </c>
      <c r="D57" s="11" t="s">
        <v>124</v>
      </c>
      <c r="E57" s="11" t="s">
        <v>124</v>
      </c>
      <c r="F57" s="11" t="s">
        <v>124</v>
      </c>
      <c r="G57" s="11" t="s">
        <v>124</v>
      </c>
      <c r="H57" s="11" t="s">
        <v>124</v>
      </c>
      <c r="I57" s="11" t="s">
        <v>124</v>
      </c>
      <c r="J57" s="11" t="s">
        <v>124</v>
      </c>
      <c r="K57" s="11" t="s">
        <v>124</v>
      </c>
      <c r="L57" s="11" t="s">
        <v>124</v>
      </c>
      <c r="M57" s="11" t="s">
        <v>124</v>
      </c>
      <c r="N57" s="11" t="s">
        <v>124</v>
      </c>
      <c r="O57" s="10" t="s">
        <v>127</v>
      </c>
    </row>
    <row r="58" spans="1:99" ht="14" x14ac:dyDescent="0.15">
      <c r="B58" s="20"/>
      <c r="C58" s="12" t="s">
        <v>124</v>
      </c>
      <c r="D58" s="12" t="s">
        <v>124</v>
      </c>
      <c r="E58" s="12" t="s">
        <v>124</v>
      </c>
      <c r="F58" s="12" t="s">
        <v>124</v>
      </c>
      <c r="G58" s="12" t="s">
        <v>124</v>
      </c>
      <c r="H58" s="12" t="s">
        <v>124</v>
      </c>
      <c r="I58" s="12" t="s">
        <v>124</v>
      </c>
      <c r="J58" s="12" t="s">
        <v>124</v>
      </c>
      <c r="K58" s="12" t="s">
        <v>124</v>
      </c>
      <c r="L58" s="12" t="s">
        <v>124</v>
      </c>
      <c r="M58" s="12" t="s">
        <v>124</v>
      </c>
      <c r="N58" s="12" t="s">
        <v>124</v>
      </c>
      <c r="O58" s="10" t="s">
        <v>128</v>
      </c>
    </row>
    <row r="59" spans="1:99" ht="14" x14ac:dyDescent="0.15">
      <c r="B59" s="18" t="s">
        <v>129</v>
      </c>
      <c r="C59" s="9" t="s">
        <v>124</v>
      </c>
      <c r="D59" s="9" t="s">
        <v>124</v>
      </c>
      <c r="E59" s="9" t="s">
        <v>124</v>
      </c>
      <c r="F59" s="9" t="s">
        <v>124</v>
      </c>
      <c r="G59" s="9" t="s">
        <v>124</v>
      </c>
      <c r="H59" s="9" t="s">
        <v>124</v>
      </c>
      <c r="I59" s="9" t="s">
        <v>124</v>
      </c>
      <c r="J59" s="9" t="s">
        <v>124</v>
      </c>
      <c r="K59" s="9" t="s">
        <v>124</v>
      </c>
      <c r="L59" s="9" t="s">
        <v>124</v>
      </c>
      <c r="M59" s="9" t="s">
        <v>124</v>
      </c>
      <c r="N59" s="9" t="s">
        <v>124</v>
      </c>
      <c r="O59" s="10" t="s">
        <v>125</v>
      </c>
    </row>
    <row r="60" spans="1:99" ht="24" x14ac:dyDescent="0.15">
      <c r="B60" s="19"/>
      <c r="C60" s="11" t="s">
        <v>124</v>
      </c>
      <c r="D60" s="11" t="s">
        <v>124</v>
      </c>
      <c r="E60" s="11" t="s">
        <v>124</v>
      </c>
      <c r="F60" s="11" t="s">
        <v>124</v>
      </c>
      <c r="G60" s="11" t="s">
        <v>124</v>
      </c>
      <c r="H60" s="11" t="s">
        <v>124</v>
      </c>
      <c r="I60" s="11" t="s">
        <v>124</v>
      </c>
      <c r="J60" s="11" t="s">
        <v>124</v>
      </c>
      <c r="K60" s="11" t="s">
        <v>124</v>
      </c>
      <c r="L60" s="11" t="s">
        <v>124</v>
      </c>
      <c r="M60" s="11" t="s">
        <v>124</v>
      </c>
      <c r="N60" s="11" t="s">
        <v>124</v>
      </c>
      <c r="O60" s="10" t="s">
        <v>126</v>
      </c>
    </row>
    <row r="61" spans="1:99" ht="24" x14ac:dyDescent="0.15">
      <c r="B61" s="19"/>
      <c r="C61" s="11" t="s">
        <v>124</v>
      </c>
      <c r="D61" s="11" t="s">
        <v>124</v>
      </c>
      <c r="E61" s="11" t="s">
        <v>124</v>
      </c>
      <c r="F61" s="11" t="s">
        <v>124</v>
      </c>
      <c r="G61" s="11" t="s">
        <v>124</v>
      </c>
      <c r="H61" s="11" t="s">
        <v>124</v>
      </c>
      <c r="I61" s="11" t="s">
        <v>124</v>
      </c>
      <c r="J61" s="11" t="s">
        <v>124</v>
      </c>
      <c r="K61" s="11" t="s">
        <v>124</v>
      </c>
      <c r="L61" s="11" t="s">
        <v>124</v>
      </c>
      <c r="M61" s="11" t="s">
        <v>124</v>
      </c>
      <c r="N61" s="11" t="s">
        <v>124</v>
      </c>
      <c r="O61" s="10" t="s">
        <v>127</v>
      </c>
    </row>
    <row r="62" spans="1:99" ht="14" x14ac:dyDescent="0.15">
      <c r="B62" s="20"/>
      <c r="C62" s="12" t="s">
        <v>124</v>
      </c>
      <c r="D62" s="12" t="s">
        <v>124</v>
      </c>
      <c r="E62" s="12" t="s">
        <v>124</v>
      </c>
      <c r="F62" s="12" t="s">
        <v>124</v>
      </c>
      <c r="G62" s="12" t="s">
        <v>124</v>
      </c>
      <c r="H62" s="12" t="s">
        <v>124</v>
      </c>
      <c r="I62" s="12" t="s">
        <v>124</v>
      </c>
      <c r="J62" s="12" t="s">
        <v>124</v>
      </c>
      <c r="K62" s="12" t="s">
        <v>124</v>
      </c>
      <c r="L62" s="12" t="s">
        <v>124</v>
      </c>
      <c r="M62" s="12" t="s">
        <v>124</v>
      </c>
      <c r="N62" s="12" t="s">
        <v>124</v>
      </c>
      <c r="O62" s="10" t="s">
        <v>128</v>
      </c>
    </row>
    <row r="63" spans="1:99" ht="14" x14ac:dyDescent="0.15">
      <c r="B63" s="18" t="s">
        <v>130</v>
      </c>
      <c r="C63" s="9" t="s">
        <v>124</v>
      </c>
      <c r="D63" s="9" t="s">
        <v>124</v>
      </c>
      <c r="E63" s="9" t="s">
        <v>124</v>
      </c>
      <c r="F63" s="9" t="s">
        <v>124</v>
      </c>
      <c r="G63" s="9" t="s">
        <v>124</v>
      </c>
      <c r="H63" s="9" t="s">
        <v>124</v>
      </c>
      <c r="I63" s="9">
        <v>1569.72</v>
      </c>
      <c r="J63" s="9">
        <v>1665</v>
      </c>
      <c r="K63" s="9">
        <v>1742.76</v>
      </c>
      <c r="L63" s="9">
        <v>908.64</v>
      </c>
      <c r="M63" s="9">
        <v>855</v>
      </c>
      <c r="N63" s="9">
        <v>874.92</v>
      </c>
      <c r="O63" s="10" t="s">
        <v>125</v>
      </c>
    </row>
    <row r="64" spans="1:99" ht="24" x14ac:dyDescent="0.15">
      <c r="B64" s="19"/>
      <c r="C64" s="11" t="s">
        <v>124</v>
      </c>
      <c r="D64" s="11" t="s">
        <v>124</v>
      </c>
      <c r="E64" s="11" t="s">
        <v>124</v>
      </c>
      <c r="F64" s="11" t="s">
        <v>124</v>
      </c>
      <c r="G64" s="11" t="s">
        <v>124</v>
      </c>
      <c r="H64" s="11" t="s">
        <v>124</v>
      </c>
      <c r="I64" s="11">
        <v>1</v>
      </c>
      <c r="J64" s="11">
        <v>1</v>
      </c>
      <c r="K64" s="11">
        <v>1</v>
      </c>
      <c r="L64" s="11">
        <v>1</v>
      </c>
      <c r="M64" s="11">
        <v>1</v>
      </c>
      <c r="N64" s="11">
        <v>1</v>
      </c>
      <c r="O64" s="10" t="s">
        <v>126</v>
      </c>
    </row>
    <row r="65" spans="2:15" ht="24" x14ac:dyDescent="0.15">
      <c r="B65" s="19"/>
      <c r="C65" s="11" t="s">
        <v>124</v>
      </c>
      <c r="D65" s="11" t="s">
        <v>124</v>
      </c>
      <c r="E65" s="11" t="s">
        <v>124</v>
      </c>
      <c r="F65" s="11" t="s">
        <v>124</v>
      </c>
      <c r="G65" s="11" t="s">
        <v>124</v>
      </c>
      <c r="H65" s="11" t="s">
        <v>124</v>
      </c>
      <c r="I65" s="13">
        <v>1.1574074074074073E-4</v>
      </c>
      <c r="J65" s="13">
        <v>1.1574074074074073E-4</v>
      </c>
      <c r="K65" s="13">
        <v>1.1574074074074073E-4</v>
      </c>
      <c r="L65" s="13">
        <v>1.7361111111111112E-4</v>
      </c>
      <c r="M65" s="13">
        <v>2.8935185185185189E-4</v>
      </c>
      <c r="N65" s="13">
        <v>1.1574074074074073E-4</v>
      </c>
      <c r="O65" s="10" t="s">
        <v>127</v>
      </c>
    </row>
    <row r="66" spans="2:15" ht="14" x14ac:dyDescent="0.15">
      <c r="B66" s="20"/>
      <c r="C66" s="12" t="s">
        <v>124</v>
      </c>
      <c r="D66" s="12" t="s">
        <v>124</v>
      </c>
      <c r="E66" s="12" t="s">
        <v>124</v>
      </c>
      <c r="F66" s="12" t="s">
        <v>124</v>
      </c>
      <c r="G66" s="12" t="s">
        <v>124</v>
      </c>
      <c r="H66" s="12" t="s">
        <v>124</v>
      </c>
      <c r="I66" s="12" t="s">
        <v>124</v>
      </c>
      <c r="J66" s="12" t="s">
        <v>124</v>
      </c>
      <c r="K66" s="12" t="s">
        <v>124</v>
      </c>
      <c r="L66" s="14">
        <v>0</v>
      </c>
      <c r="M66" s="14">
        <v>0</v>
      </c>
      <c r="N66" s="14">
        <v>0</v>
      </c>
      <c r="O66" s="10" t="s">
        <v>128</v>
      </c>
    </row>
    <row r="67" spans="2:15" ht="14" x14ac:dyDescent="0.15">
      <c r="B67" s="18" t="s">
        <v>131</v>
      </c>
      <c r="C67" s="9" t="s">
        <v>124</v>
      </c>
      <c r="D67" s="9" t="s">
        <v>124</v>
      </c>
      <c r="E67" s="9" t="s">
        <v>124</v>
      </c>
      <c r="F67" s="9" t="s">
        <v>124</v>
      </c>
      <c r="G67" s="9" t="s">
        <v>124</v>
      </c>
      <c r="H67" s="9" t="s">
        <v>124</v>
      </c>
      <c r="I67" s="9" t="s">
        <v>124</v>
      </c>
      <c r="J67" s="9" t="s">
        <v>124</v>
      </c>
      <c r="K67" s="9" t="s">
        <v>124</v>
      </c>
      <c r="L67" s="9" t="s">
        <v>124</v>
      </c>
      <c r="M67" s="9" t="s">
        <v>124</v>
      </c>
      <c r="N67" s="9" t="s">
        <v>124</v>
      </c>
      <c r="O67" s="10" t="s">
        <v>125</v>
      </c>
    </row>
    <row r="68" spans="2:15" ht="24" x14ac:dyDescent="0.15">
      <c r="B68" s="19"/>
      <c r="C68" s="11" t="s">
        <v>124</v>
      </c>
      <c r="D68" s="11" t="s">
        <v>124</v>
      </c>
      <c r="E68" s="11" t="s">
        <v>124</v>
      </c>
      <c r="F68" s="11" t="s">
        <v>124</v>
      </c>
      <c r="G68" s="11" t="s">
        <v>124</v>
      </c>
      <c r="H68" s="11" t="s">
        <v>124</v>
      </c>
      <c r="I68" s="11" t="s">
        <v>124</v>
      </c>
      <c r="J68" s="11" t="s">
        <v>124</v>
      </c>
      <c r="K68" s="11" t="s">
        <v>124</v>
      </c>
      <c r="L68" s="11" t="s">
        <v>124</v>
      </c>
      <c r="M68" s="11" t="s">
        <v>124</v>
      </c>
      <c r="N68" s="11" t="s">
        <v>124</v>
      </c>
      <c r="O68" s="10" t="s">
        <v>126</v>
      </c>
    </row>
    <row r="69" spans="2:15" ht="24" x14ac:dyDescent="0.15">
      <c r="B69" s="19"/>
      <c r="C69" s="11" t="s">
        <v>124</v>
      </c>
      <c r="D69" s="11" t="s">
        <v>124</v>
      </c>
      <c r="E69" s="11" t="s">
        <v>124</v>
      </c>
      <c r="F69" s="11" t="s">
        <v>124</v>
      </c>
      <c r="G69" s="11" t="s">
        <v>124</v>
      </c>
      <c r="H69" s="11" t="s">
        <v>124</v>
      </c>
      <c r="I69" s="11" t="s">
        <v>124</v>
      </c>
      <c r="J69" s="11" t="s">
        <v>124</v>
      </c>
      <c r="K69" s="11" t="s">
        <v>124</v>
      </c>
      <c r="L69" s="11" t="s">
        <v>124</v>
      </c>
      <c r="M69" s="11" t="s">
        <v>124</v>
      </c>
      <c r="N69" s="11" t="s">
        <v>124</v>
      </c>
      <c r="O69" s="10" t="s">
        <v>127</v>
      </c>
    </row>
    <row r="70" spans="2:15" ht="14" x14ac:dyDescent="0.15">
      <c r="B70" s="20"/>
      <c r="C70" s="12" t="s">
        <v>124</v>
      </c>
      <c r="D70" s="12" t="s">
        <v>124</v>
      </c>
      <c r="E70" s="12" t="s">
        <v>124</v>
      </c>
      <c r="F70" s="12" t="s">
        <v>124</v>
      </c>
      <c r="G70" s="12" t="s">
        <v>124</v>
      </c>
      <c r="H70" s="12" t="s">
        <v>124</v>
      </c>
      <c r="I70" s="12" t="s">
        <v>124</v>
      </c>
      <c r="J70" s="12" t="s">
        <v>124</v>
      </c>
      <c r="K70" s="12" t="s">
        <v>124</v>
      </c>
      <c r="L70" s="12" t="s">
        <v>124</v>
      </c>
      <c r="M70" s="12" t="s">
        <v>124</v>
      </c>
      <c r="N70" s="12" t="s">
        <v>124</v>
      </c>
      <c r="O70" s="10" t="s">
        <v>128</v>
      </c>
    </row>
    <row r="71" spans="2:15" ht="14" x14ac:dyDescent="0.15">
      <c r="B71" s="18" t="s">
        <v>132</v>
      </c>
      <c r="C71" s="9" t="s">
        <v>124</v>
      </c>
      <c r="D71" s="9" t="s">
        <v>124</v>
      </c>
      <c r="E71" s="9" t="s">
        <v>124</v>
      </c>
      <c r="F71" s="9" t="s">
        <v>124</v>
      </c>
      <c r="G71" s="9" t="s">
        <v>124</v>
      </c>
      <c r="H71" s="9" t="s">
        <v>124</v>
      </c>
      <c r="I71" s="9" t="s">
        <v>124</v>
      </c>
      <c r="J71" s="9" t="s">
        <v>124</v>
      </c>
      <c r="K71" s="9" t="s">
        <v>124</v>
      </c>
      <c r="L71" s="9" t="s">
        <v>124</v>
      </c>
      <c r="M71" s="9" t="s">
        <v>124</v>
      </c>
      <c r="N71" s="9" t="s">
        <v>124</v>
      </c>
      <c r="O71" s="10" t="s">
        <v>125</v>
      </c>
    </row>
    <row r="72" spans="2:15" ht="24" x14ac:dyDescent="0.15">
      <c r="B72" s="19"/>
      <c r="C72" s="11" t="s">
        <v>124</v>
      </c>
      <c r="D72" s="11" t="s">
        <v>124</v>
      </c>
      <c r="E72" s="11" t="s">
        <v>124</v>
      </c>
      <c r="F72" s="11" t="s">
        <v>124</v>
      </c>
      <c r="G72" s="11" t="s">
        <v>124</v>
      </c>
      <c r="H72" s="11" t="s">
        <v>124</v>
      </c>
      <c r="I72" s="11" t="s">
        <v>124</v>
      </c>
      <c r="J72" s="11" t="s">
        <v>124</v>
      </c>
      <c r="K72" s="11" t="s">
        <v>124</v>
      </c>
      <c r="L72" s="11" t="s">
        <v>124</v>
      </c>
      <c r="M72" s="11" t="s">
        <v>124</v>
      </c>
      <c r="N72" s="11" t="s">
        <v>124</v>
      </c>
      <c r="O72" s="10" t="s">
        <v>126</v>
      </c>
    </row>
    <row r="73" spans="2:15" ht="24" x14ac:dyDescent="0.15">
      <c r="B73" s="19"/>
      <c r="C73" s="11" t="s">
        <v>124</v>
      </c>
      <c r="D73" s="11" t="s">
        <v>124</v>
      </c>
      <c r="E73" s="11" t="s">
        <v>124</v>
      </c>
      <c r="F73" s="11" t="s">
        <v>124</v>
      </c>
      <c r="G73" s="11" t="s">
        <v>124</v>
      </c>
      <c r="H73" s="11" t="s">
        <v>124</v>
      </c>
      <c r="I73" s="11" t="s">
        <v>124</v>
      </c>
      <c r="J73" s="11" t="s">
        <v>124</v>
      </c>
      <c r="K73" s="11" t="s">
        <v>124</v>
      </c>
      <c r="L73" s="11" t="s">
        <v>124</v>
      </c>
      <c r="M73" s="11" t="s">
        <v>124</v>
      </c>
      <c r="N73" s="11" t="s">
        <v>124</v>
      </c>
      <c r="O73" s="10" t="s">
        <v>127</v>
      </c>
    </row>
    <row r="74" spans="2:15" ht="14" x14ac:dyDescent="0.15">
      <c r="B74" s="20"/>
      <c r="C74" s="12" t="s">
        <v>124</v>
      </c>
      <c r="D74" s="12" t="s">
        <v>124</v>
      </c>
      <c r="E74" s="12" t="s">
        <v>124</v>
      </c>
      <c r="F74" s="12" t="s">
        <v>124</v>
      </c>
      <c r="G74" s="12" t="s">
        <v>124</v>
      </c>
      <c r="H74" s="12" t="s">
        <v>124</v>
      </c>
      <c r="I74" s="12" t="s">
        <v>124</v>
      </c>
      <c r="J74" s="12" t="s">
        <v>124</v>
      </c>
      <c r="K74" s="12" t="s">
        <v>124</v>
      </c>
      <c r="L74" s="12" t="s">
        <v>124</v>
      </c>
      <c r="M74" s="12" t="s">
        <v>124</v>
      </c>
      <c r="N74" s="12" t="s">
        <v>124</v>
      </c>
      <c r="O74" s="10" t="s">
        <v>128</v>
      </c>
    </row>
    <row r="75" spans="2:15" ht="14" x14ac:dyDescent="0.15">
      <c r="B75" s="18" t="s">
        <v>133</v>
      </c>
      <c r="C75" s="9" t="s">
        <v>124</v>
      </c>
      <c r="D75" s="9" t="s">
        <v>124</v>
      </c>
      <c r="E75" s="9" t="s">
        <v>124</v>
      </c>
      <c r="F75" s="9" t="s">
        <v>124</v>
      </c>
      <c r="G75" s="9" t="s">
        <v>124</v>
      </c>
      <c r="H75" s="9" t="s">
        <v>124</v>
      </c>
      <c r="I75" s="9" t="s">
        <v>124</v>
      </c>
      <c r="J75" s="9" t="s">
        <v>124</v>
      </c>
      <c r="K75" s="9" t="s">
        <v>124</v>
      </c>
      <c r="L75" s="9" t="s">
        <v>124</v>
      </c>
      <c r="M75" s="9" t="s">
        <v>124</v>
      </c>
      <c r="N75" s="9" t="s">
        <v>124</v>
      </c>
      <c r="O75" s="10" t="s">
        <v>125</v>
      </c>
    </row>
    <row r="76" spans="2:15" ht="24" x14ac:dyDescent="0.15">
      <c r="B76" s="19"/>
      <c r="C76" s="11" t="s">
        <v>124</v>
      </c>
      <c r="D76" s="11" t="s">
        <v>124</v>
      </c>
      <c r="E76" s="11" t="s">
        <v>124</v>
      </c>
      <c r="F76" s="11" t="s">
        <v>124</v>
      </c>
      <c r="G76" s="11" t="s">
        <v>124</v>
      </c>
      <c r="H76" s="11" t="s">
        <v>124</v>
      </c>
      <c r="I76" s="11" t="s">
        <v>124</v>
      </c>
      <c r="J76" s="11" t="s">
        <v>124</v>
      </c>
      <c r="K76" s="11" t="s">
        <v>124</v>
      </c>
      <c r="L76" s="11" t="s">
        <v>124</v>
      </c>
      <c r="M76" s="11" t="s">
        <v>124</v>
      </c>
      <c r="N76" s="11" t="s">
        <v>124</v>
      </c>
      <c r="O76" s="10" t="s">
        <v>126</v>
      </c>
    </row>
    <row r="77" spans="2:15" ht="24" x14ac:dyDescent="0.15">
      <c r="B77" s="19"/>
      <c r="C77" s="11" t="s">
        <v>124</v>
      </c>
      <c r="D77" s="11" t="s">
        <v>124</v>
      </c>
      <c r="E77" s="11" t="s">
        <v>124</v>
      </c>
      <c r="F77" s="11" t="s">
        <v>124</v>
      </c>
      <c r="G77" s="11" t="s">
        <v>124</v>
      </c>
      <c r="H77" s="11" t="s">
        <v>124</v>
      </c>
      <c r="I77" s="11" t="s">
        <v>124</v>
      </c>
      <c r="J77" s="11" t="s">
        <v>124</v>
      </c>
      <c r="K77" s="11" t="s">
        <v>124</v>
      </c>
      <c r="L77" s="11" t="s">
        <v>124</v>
      </c>
      <c r="M77" s="11" t="s">
        <v>124</v>
      </c>
      <c r="N77" s="11" t="s">
        <v>124</v>
      </c>
      <c r="O77" s="10" t="s">
        <v>127</v>
      </c>
    </row>
    <row r="78" spans="2:15" ht="14" x14ac:dyDescent="0.15">
      <c r="B78" s="20"/>
      <c r="C78" s="12" t="s">
        <v>124</v>
      </c>
      <c r="D78" s="12" t="s">
        <v>124</v>
      </c>
      <c r="E78" s="12" t="s">
        <v>124</v>
      </c>
      <c r="F78" s="12" t="s">
        <v>124</v>
      </c>
      <c r="G78" s="12" t="s">
        <v>124</v>
      </c>
      <c r="H78" s="12" t="s">
        <v>124</v>
      </c>
      <c r="I78" s="12" t="s">
        <v>124</v>
      </c>
      <c r="J78" s="12" t="s">
        <v>124</v>
      </c>
      <c r="K78" s="12" t="s">
        <v>124</v>
      </c>
      <c r="L78" s="12" t="s">
        <v>124</v>
      </c>
      <c r="M78" s="12" t="s">
        <v>124</v>
      </c>
      <c r="N78" s="12" t="s">
        <v>124</v>
      </c>
      <c r="O78" s="10" t="s">
        <v>128</v>
      </c>
    </row>
    <row r="79" spans="2:15" ht="14" x14ac:dyDescent="0.15">
      <c r="B79" s="18" t="s">
        <v>134</v>
      </c>
      <c r="C79" s="9" t="s">
        <v>124</v>
      </c>
      <c r="D79" s="9" t="s">
        <v>124</v>
      </c>
      <c r="E79" s="9" t="s">
        <v>124</v>
      </c>
      <c r="F79" s="9" t="s">
        <v>124</v>
      </c>
      <c r="G79" s="9" t="s">
        <v>124</v>
      </c>
      <c r="H79" s="9" t="s">
        <v>124</v>
      </c>
      <c r="I79" s="9" t="s">
        <v>124</v>
      </c>
      <c r="J79" s="9" t="s">
        <v>124</v>
      </c>
      <c r="K79" s="9" t="s">
        <v>124</v>
      </c>
      <c r="L79" s="9" t="s">
        <v>124</v>
      </c>
      <c r="M79" s="9" t="s">
        <v>124</v>
      </c>
      <c r="N79" s="9" t="s">
        <v>124</v>
      </c>
      <c r="O79" s="10" t="s">
        <v>125</v>
      </c>
    </row>
    <row r="80" spans="2:15" ht="24" x14ac:dyDescent="0.15">
      <c r="B80" s="19"/>
      <c r="C80" s="11" t="s">
        <v>124</v>
      </c>
      <c r="D80" s="11" t="s">
        <v>124</v>
      </c>
      <c r="E80" s="11" t="s">
        <v>124</v>
      </c>
      <c r="F80" s="11" t="s">
        <v>124</v>
      </c>
      <c r="G80" s="11" t="s">
        <v>124</v>
      </c>
      <c r="H80" s="11" t="s">
        <v>124</v>
      </c>
      <c r="I80" s="11" t="s">
        <v>124</v>
      </c>
      <c r="J80" s="11" t="s">
        <v>124</v>
      </c>
      <c r="K80" s="11" t="s">
        <v>124</v>
      </c>
      <c r="L80" s="11" t="s">
        <v>124</v>
      </c>
      <c r="M80" s="11" t="s">
        <v>124</v>
      </c>
      <c r="N80" s="11" t="s">
        <v>124</v>
      </c>
      <c r="O80" s="10" t="s">
        <v>126</v>
      </c>
    </row>
    <row r="81" spans="2:15" ht="24" x14ac:dyDescent="0.15">
      <c r="B81" s="19"/>
      <c r="C81" s="11" t="s">
        <v>124</v>
      </c>
      <c r="D81" s="11" t="s">
        <v>124</v>
      </c>
      <c r="E81" s="11" t="s">
        <v>124</v>
      </c>
      <c r="F81" s="11" t="s">
        <v>124</v>
      </c>
      <c r="G81" s="11" t="s">
        <v>124</v>
      </c>
      <c r="H81" s="11" t="s">
        <v>124</v>
      </c>
      <c r="I81" s="11" t="s">
        <v>124</v>
      </c>
      <c r="J81" s="11" t="s">
        <v>124</v>
      </c>
      <c r="K81" s="11" t="s">
        <v>124</v>
      </c>
      <c r="L81" s="11" t="s">
        <v>124</v>
      </c>
      <c r="M81" s="11" t="s">
        <v>124</v>
      </c>
      <c r="N81" s="11" t="s">
        <v>124</v>
      </c>
      <c r="O81" s="10" t="s">
        <v>127</v>
      </c>
    </row>
    <row r="82" spans="2:15" ht="14" x14ac:dyDescent="0.15">
      <c r="B82" s="20"/>
      <c r="C82" s="12" t="s">
        <v>124</v>
      </c>
      <c r="D82" s="12" t="s">
        <v>124</v>
      </c>
      <c r="E82" s="12" t="s">
        <v>124</v>
      </c>
      <c r="F82" s="12" t="s">
        <v>124</v>
      </c>
      <c r="G82" s="12" t="s">
        <v>124</v>
      </c>
      <c r="H82" s="12" t="s">
        <v>124</v>
      </c>
      <c r="I82" s="12" t="s">
        <v>124</v>
      </c>
      <c r="J82" s="12" t="s">
        <v>124</v>
      </c>
      <c r="K82" s="12" t="s">
        <v>124</v>
      </c>
      <c r="L82" s="12" t="s">
        <v>124</v>
      </c>
      <c r="M82" s="12" t="s">
        <v>124</v>
      </c>
      <c r="N82" s="12" t="s">
        <v>124</v>
      </c>
      <c r="O82" s="10" t="s">
        <v>128</v>
      </c>
    </row>
    <row r="83" spans="2:15" ht="14" x14ac:dyDescent="0.15">
      <c r="B83" s="18" t="s">
        <v>135</v>
      </c>
      <c r="C83" s="9" t="s">
        <v>124</v>
      </c>
      <c r="D83" s="9" t="s">
        <v>124</v>
      </c>
      <c r="E83" s="9" t="s">
        <v>124</v>
      </c>
      <c r="F83" s="9" t="s">
        <v>124</v>
      </c>
      <c r="G83" s="9" t="s">
        <v>124</v>
      </c>
      <c r="H83" s="9" t="s">
        <v>124</v>
      </c>
      <c r="I83" s="9" t="s">
        <v>124</v>
      </c>
      <c r="J83" s="9" t="s">
        <v>124</v>
      </c>
      <c r="K83" s="9" t="s">
        <v>124</v>
      </c>
      <c r="L83" s="9" t="s">
        <v>124</v>
      </c>
      <c r="M83" s="9" t="s">
        <v>124</v>
      </c>
      <c r="N83" s="9" t="s">
        <v>124</v>
      </c>
      <c r="O83" s="10" t="s">
        <v>125</v>
      </c>
    </row>
    <row r="84" spans="2:15" ht="24" x14ac:dyDescent="0.15">
      <c r="B84" s="19"/>
      <c r="C84" s="11" t="s">
        <v>124</v>
      </c>
      <c r="D84" s="11" t="s">
        <v>124</v>
      </c>
      <c r="E84" s="11" t="s">
        <v>124</v>
      </c>
      <c r="F84" s="11" t="s">
        <v>124</v>
      </c>
      <c r="G84" s="11" t="s">
        <v>124</v>
      </c>
      <c r="H84" s="11" t="s">
        <v>124</v>
      </c>
      <c r="I84" s="11" t="s">
        <v>124</v>
      </c>
      <c r="J84" s="11" t="s">
        <v>124</v>
      </c>
      <c r="K84" s="11" t="s">
        <v>124</v>
      </c>
      <c r="L84" s="11" t="s">
        <v>124</v>
      </c>
      <c r="M84" s="11" t="s">
        <v>124</v>
      </c>
      <c r="N84" s="11" t="s">
        <v>124</v>
      </c>
      <c r="O84" s="10" t="s">
        <v>126</v>
      </c>
    </row>
    <row r="85" spans="2:15" ht="24" x14ac:dyDescent="0.15">
      <c r="B85" s="19"/>
      <c r="C85" s="11" t="s">
        <v>124</v>
      </c>
      <c r="D85" s="11" t="s">
        <v>124</v>
      </c>
      <c r="E85" s="11" t="s">
        <v>124</v>
      </c>
      <c r="F85" s="11" t="s">
        <v>124</v>
      </c>
      <c r="G85" s="11" t="s">
        <v>124</v>
      </c>
      <c r="H85" s="11" t="s">
        <v>124</v>
      </c>
      <c r="I85" s="11" t="s">
        <v>124</v>
      </c>
      <c r="J85" s="11" t="s">
        <v>124</v>
      </c>
      <c r="K85" s="11" t="s">
        <v>124</v>
      </c>
      <c r="L85" s="11" t="s">
        <v>124</v>
      </c>
      <c r="M85" s="11" t="s">
        <v>124</v>
      </c>
      <c r="N85" s="11" t="s">
        <v>124</v>
      </c>
      <c r="O85" s="10" t="s">
        <v>127</v>
      </c>
    </row>
    <row r="86" spans="2:15" ht="14" x14ac:dyDescent="0.15">
      <c r="B86" s="20"/>
      <c r="C86" s="12" t="s">
        <v>124</v>
      </c>
      <c r="D86" s="12" t="s">
        <v>124</v>
      </c>
      <c r="E86" s="12" t="s">
        <v>124</v>
      </c>
      <c r="F86" s="12" t="s">
        <v>124</v>
      </c>
      <c r="G86" s="12" t="s">
        <v>124</v>
      </c>
      <c r="H86" s="12" t="s">
        <v>124</v>
      </c>
      <c r="I86" s="12" t="s">
        <v>124</v>
      </c>
      <c r="J86" s="12" t="s">
        <v>124</v>
      </c>
      <c r="K86" s="12" t="s">
        <v>124</v>
      </c>
      <c r="L86" s="12" t="s">
        <v>124</v>
      </c>
      <c r="M86" s="12" t="s">
        <v>124</v>
      </c>
      <c r="N86" s="12" t="s">
        <v>124</v>
      </c>
      <c r="O86" s="10" t="s">
        <v>128</v>
      </c>
    </row>
  </sheetData>
  <mergeCells count="10">
    <mergeCell ref="B79:B82"/>
    <mergeCell ref="B83:B86"/>
    <mergeCell ref="AH25:AJ25"/>
    <mergeCell ref="AK25:AM25"/>
    <mergeCell ref="B55:B58"/>
    <mergeCell ref="B59:B62"/>
    <mergeCell ref="B63:B66"/>
    <mergeCell ref="B67:B70"/>
    <mergeCell ref="B71:B74"/>
    <mergeCell ref="B75:B78"/>
  </mergeCells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U92"/>
  <sheetViews>
    <sheetView topLeftCell="D2" workbookViewId="0">
      <selection activeCell="AN26" sqref="AN26"/>
    </sheetView>
  </sheetViews>
  <sheetFormatPr baseColWidth="10" defaultColWidth="9.1640625" defaultRowHeight="13" x14ac:dyDescent="0.15"/>
  <cols>
    <col min="1" max="1" width="20.6640625" style="1" customWidth="1"/>
    <col min="2" max="2" width="12.6640625" style="1" customWidth="1"/>
    <col min="3" max="39" width="9.1640625" style="1"/>
    <col min="40" max="42" width="12.33203125" style="1" bestFit="1" customWidth="1"/>
    <col min="43" max="16384" width="9.1640625" style="1"/>
  </cols>
  <sheetData>
    <row r="2" spans="1:2" x14ac:dyDescent="0.15">
      <c r="A2" s="1" t="s">
        <v>0</v>
      </c>
      <c r="B2" s="1" t="s">
        <v>1</v>
      </c>
    </row>
    <row r="4" spans="1:2" x14ac:dyDescent="0.15">
      <c r="A4" s="1" t="s">
        <v>2</v>
      </c>
    </row>
    <row r="5" spans="1:2" x14ac:dyDescent="0.15">
      <c r="A5" s="1" t="s">
        <v>3</v>
      </c>
    </row>
    <row r="6" spans="1:2" x14ac:dyDescent="0.15">
      <c r="A6" s="1" t="s">
        <v>4</v>
      </c>
      <c r="B6" s="1" t="s">
        <v>5</v>
      </c>
    </row>
    <row r="7" spans="1:2" x14ac:dyDescent="0.15">
      <c r="A7" s="1" t="s">
        <v>6</v>
      </c>
      <c r="B7" s="2">
        <v>44029</v>
      </c>
    </row>
    <row r="8" spans="1:2" x14ac:dyDescent="0.15">
      <c r="A8" s="1" t="s">
        <v>7</v>
      </c>
      <c r="B8" s="3">
        <v>0.53578703703703701</v>
      </c>
    </row>
    <row r="9" spans="1:2" x14ac:dyDescent="0.15">
      <c r="A9" s="1" t="s">
        <v>8</v>
      </c>
      <c r="B9" s="1" t="s">
        <v>9</v>
      </c>
    </row>
    <row r="10" spans="1:2" x14ac:dyDescent="0.15">
      <c r="A10" s="1" t="s">
        <v>10</v>
      </c>
      <c r="B10" s="1" t="s">
        <v>11</v>
      </c>
    </row>
    <row r="11" spans="1:2" x14ac:dyDescent="0.15">
      <c r="A11" s="1" t="s">
        <v>12</v>
      </c>
      <c r="B11" s="1" t="s">
        <v>13</v>
      </c>
    </row>
    <row r="13" spans="1:2" ht="14" x14ac:dyDescent="0.15">
      <c r="A13" s="4" t="s">
        <v>14</v>
      </c>
      <c r="B13" s="5"/>
    </row>
    <row r="14" spans="1:2" x14ac:dyDescent="0.15">
      <c r="A14" s="1" t="s">
        <v>15</v>
      </c>
      <c r="B14" s="1" t="s">
        <v>16</v>
      </c>
    </row>
    <row r="15" spans="1:2" x14ac:dyDescent="0.15">
      <c r="A15" s="1" t="s">
        <v>17</v>
      </c>
    </row>
    <row r="16" spans="1:2" x14ac:dyDescent="0.15">
      <c r="A16" s="1" t="s">
        <v>18</v>
      </c>
      <c r="B16" s="1" t="s">
        <v>19</v>
      </c>
    </row>
    <row r="17" spans="1:99" x14ac:dyDescent="0.15">
      <c r="A17" s="1" t="s">
        <v>20</v>
      </c>
      <c r="B17" s="1" t="s">
        <v>21</v>
      </c>
    </row>
    <row r="18" spans="1:99" x14ac:dyDescent="0.15">
      <c r="B18" s="1" t="s">
        <v>140</v>
      </c>
    </row>
    <row r="19" spans="1:99" x14ac:dyDescent="0.15">
      <c r="B19" s="1" t="s">
        <v>22</v>
      </c>
    </row>
    <row r="20" spans="1:99" x14ac:dyDescent="0.15">
      <c r="B20" s="1" t="s">
        <v>23</v>
      </c>
    </row>
    <row r="21" spans="1:99" x14ac:dyDescent="0.15">
      <c r="A21" s="1" t="s">
        <v>24</v>
      </c>
    </row>
    <row r="23" spans="1:99" x14ac:dyDescent="0.15">
      <c r="A23" s="4">
        <v>405</v>
      </c>
      <c r="B23" s="5"/>
    </row>
    <row r="25" spans="1:99" ht="14" x14ac:dyDescent="0.15">
      <c r="B25" s="6" t="s">
        <v>7</v>
      </c>
      <c r="C25" s="6" t="s">
        <v>25</v>
      </c>
      <c r="D25" s="6" t="s">
        <v>26</v>
      </c>
      <c r="E25" s="6" t="s">
        <v>27</v>
      </c>
      <c r="F25" s="6" t="s">
        <v>28</v>
      </c>
      <c r="G25" s="6" t="s">
        <v>29</v>
      </c>
      <c r="H25" s="6" t="s">
        <v>30</v>
      </c>
      <c r="I25" s="6" t="s">
        <v>31</v>
      </c>
      <c r="J25" s="6" t="s">
        <v>32</v>
      </c>
      <c r="K25" s="6" t="s">
        <v>33</v>
      </c>
      <c r="L25" s="6" t="s">
        <v>34</v>
      </c>
      <c r="M25" s="6" t="s">
        <v>35</v>
      </c>
      <c r="N25" s="6" t="s">
        <v>36</v>
      </c>
      <c r="O25" s="6" t="s">
        <v>37</v>
      </c>
      <c r="P25" s="6" t="s">
        <v>38</v>
      </c>
      <c r="Q25" s="6" t="s">
        <v>39</v>
      </c>
      <c r="R25" s="6" t="s">
        <v>40</v>
      </c>
      <c r="S25" s="6" t="s">
        <v>41</v>
      </c>
      <c r="T25" s="6" t="s">
        <v>42</v>
      </c>
      <c r="U25" s="6" t="s">
        <v>43</v>
      </c>
      <c r="V25" s="6" t="s">
        <v>44</v>
      </c>
      <c r="W25" s="6" t="s">
        <v>45</v>
      </c>
      <c r="X25" s="6" t="s">
        <v>46</v>
      </c>
      <c r="Y25" s="6" t="s">
        <v>47</v>
      </c>
      <c r="Z25" s="6" t="s">
        <v>48</v>
      </c>
      <c r="AA25" s="6" t="s">
        <v>49</v>
      </c>
      <c r="AB25" s="6" t="s">
        <v>50</v>
      </c>
      <c r="AC25" s="6" t="s">
        <v>51</v>
      </c>
      <c r="AD25" s="6" t="s">
        <v>52</v>
      </c>
      <c r="AE25" s="6" t="s">
        <v>53</v>
      </c>
      <c r="AF25" s="6" t="s">
        <v>54</v>
      </c>
      <c r="AG25" s="6" t="s">
        <v>55</v>
      </c>
      <c r="AH25" s="6" t="s">
        <v>56</v>
      </c>
      <c r="AI25" s="6" t="s">
        <v>57</v>
      </c>
      <c r="AJ25" s="6" t="s">
        <v>58</v>
      </c>
      <c r="AK25" s="6" t="s">
        <v>59</v>
      </c>
      <c r="AL25" s="6" t="s">
        <v>60</v>
      </c>
      <c r="AM25" s="6" t="s">
        <v>61</v>
      </c>
      <c r="AN25" s="21" t="s">
        <v>160</v>
      </c>
      <c r="AO25" s="22"/>
      <c r="AP25" s="23"/>
      <c r="AQ25" s="21" t="s">
        <v>141</v>
      </c>
      <c r="AR25" s="22"/>
      <c r="AS25" s="23"/>
      <c r="AT25" s="6" t="s">
        <v>68</v>
      </c>
      <c r="AU25" s="6" t="s">
        <v>69</v>
      </c>
      <c r="AV25" s="6" t="s">
        <v>70</v>
      </c>
      <c r="AW25" s="6" t="s">
        <v>71</v>
      </c>
      <c r="AX25" s="6" t="s">
        <v>72</v>
      </c>
      <c r="AY25" s="6" t="s">
        <v>73</v>
      </c>
      <c r="AZ25" s="6" t="s">
        <v>74</v>
      </c>
      <c r="BA25" s="6" t="s">
        <v>75</v>
      </c>
      <c r="BB25" s="6" t="s">
        <v>76</v>
      </c>
      <c r="BC25" s="6" t="s">
        <v>77</v>
      </c>
      <c r="BD25" s="6" t="s">
        <v>78</v>
      </c>
      <c r="BE25" s="6" t="s">
        <v>79</v>
      </c>
      <c r="BF25" s="6" t="s">
        <v>80</v>
      </c>
      <c r="BG25" s="6" t="s">
        <v>81</v>
      </c>
      <c r="BH25" s="6" t="s">
        <v>82</v>
      </c>
      <c r="BI25" s="6" t="s">
        <v>83</v>
      </c>
      <c r="BJ25" s="6" t="s">
        <v>84</v>
      </c>
      <c r="BK25" s="6" t="s">
        <v>85</v>
      </c>
      <c r="BL25" s="6" t="s">
        <v>86</v>
      </c>
      <c r="BM25" s="6" t="s">
        <v>87</v>
      </c>
      <c r="BN25" s="6" t="s">
        <v>88</v>
      </c>
      <c r="BO25" s="6" t="s">
        <v>89</v>
      </c>
      <c r="BP25" s="6" t="s">
        <v>90</v>
      </c>
      <c r="BQ25" s="6" t="s">
        <v>91</v>
      </c>
      <c r="BR25" s="6" t="s">
        <v>92</v>
      </c>
      <c r="BS25" s="6" t="s">
        <v>93</v>
      </c>
      <c r="BT25" s="6" t="s">
        <v>94</v>
      </c>
      <c r="BU25" s="6" t="s">
        <v>95</v>
      </c>
      <c r="BV25" s="6" t="s">
        <v>96</v>
      </c>
      <c r="BW25" s="6" t="s">
        <v>97</v>
      </c>
      <c r="BX25" s="6" t="s">
        <v>98</v>
      </c>
      <c r="BY25" s="6" t="s">
        <v>99</v>
      </c>
      <c r="BZ25" s="6" t="s">
        <v>100</v>
      </c>
      <c r="CA25" s="6" t="s">
        <v>101</v>
      </c>
      <c r="CB25" s="6" t="s">
        <v>102</v>
      </c>
      <c r="CC25" s="6" t="s">
        <v>103</v>
      </c>
      <c r="CD25" s="6" t="s">
        <v>104</v>
      </c>
      <c r="CE25" s="6" t="s">
        <v>105</v>
      </c>
      <c r="CF25" s="6" t="s">
        <v>106</v>
      </c>
      <c r="CG25" s="6" t="s">
        <v>107</v>
      </c>
      <c r="CH25" s="6" t="s">
        <v>108</v>
      </c>
      <c r="CI25" s="6" t="s">
        <v>109</v>
      </c>
      <c r="CJ25" s="6" t="s">
        <v>110</v>
      </c>
      <c r="CK25" s="6" t="s">
        <v>111</v>
      </c>
      <c r="CL25" s="6" t="s">
        <v>112</v>
      </c>
      <c r="CM25" s="6" t="s">
        <v>113</v>
      </c>
      <c r="CN25" s="6" t="s">
        <v>114</v>
      </c>
      <c r="CO25" s="6" t="s">
        <v>115</v>
      </c>
      <c r="CP25" s="6" t="s">
        <v>116</v>
      </c>
      <c r="CQ25" s="6" t="s">
        <v>117</v>
      </c>
      <c r="CR25" s="6" t="s">
        <v>118</v>
      </c>
      <c r="CS25" s="6" t="s">
        <v>119</v>
      </c>
      <c r="CT25" s="6" t="s">
        <v>120</v>
      </c>
      <c r="CU25" s="6" t="s">
        <v>121</v>
      </c>
    </row>
    <row r="26" spans="1:99" x14ac:dyDescent="0.15">
      <c r="B26" s="15">
        <v>0</v>
      </c>
      <c r="C26" s="7">
        <v>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>
        <v>0.17399999999999999</v>
      </c>
      <c r="AO26" s="7">
        <v>0.17499999999999999</v>
      </c>
      <c r="AP26" s="7">
        <v>0.17499999999999999</v>
      </c>
      <c r="AQ26" s="7">
        <v>0.33200000000000002</v>
      </c>
      <c r="AR26" s="7">
        <v>0.29799999999999999</v>
      </c>
      <c r="AS26" s="7">
        <v>0.27100000000000002</v>
      </c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</row>
    <row r="27" spans="1:99" x14ac:dyDescent="0.15">
      <c r="B27" s="15">
        <f>B26+4</f>
        <v>4</v>
      </c>
      <c r="C27" s="7">
        <v>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>
        <v>0.17399999999999999</v>
      </c>
      <c r="AO27" s="7">
        <v>0.17499999999999999</v>
      </c>
      <c r="AP27" s="7">
        <v>0.17499999999999999</v>
      </c>
      <c r="AQ27" s="7">
        <v>0.38100000000000001</v>
      </c>
      <c r="AR27" s="7">
        <v>0.34</v>
      </c>
      <c r="AS27" s="7">
        <v>0.311</v>
      </c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</row>
    <row r="28" spans="1:99" x14ac:dyDescent="0.15">
      <c r="B28" s="15">
        <f t="shared" ref="B28:B56" si="0">B27+4</f>
        <v>8</v>
      </c>
      <c r="C28" s="7">
        <v>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>
        <v>0.17399999999999999</v>
      </c>
      <c r="AO28" s="7">
        <v>0.17499999999999999</v>
      </c>
      <c r="AP28" s="7">
        <v>0.17499999999999999</v>
      </c>
      <c r="AQ28" s="7">
        <v>0.42899999999999999</v>
      </c>
      <c r="AR28" s="7">
        <v>0.38200000000000001</v>
      </c>
      <c r="AS28" s="7">
        <v>0.35</v>
      </c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</row>
    <row r="29" spans="1:99" x14ac:dyDescent="0.15">
      <c r="B29" s="15">
        <f t="shared" si="0"/>
        <v>12</v>
      </c>
      <c r="C29" s="7">
        <v>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>
        <v>0.17399999999999999</v>
      </c>
      <c r="AO29" s="7">
        <v>0.17499999999999999</v>
      </c>
      <c r="AP29" s="7">
        <v>0.17499999999999999</v>
      </c>
      <c r="AQ29" s="7">
        <v>0.47799999999999998</v>
      </c>
      <c r="AR29" s="7">
        <v>0.42399999999999999</v>
      </c>
      <c r="AS29" s="7">
        <v>0.39</v>
      </c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</row>
    <row r="30" spans="1:99" x14ac:dyDescent="0.15">
      <c r="B30" s="15">
        <f t="shared" si="0"/>
        <v>16</v>
      </c>
      <c r="C30" s="7">
        <v>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>
        <v>0.17399999999999999</v>
      </c>
      <c r="AO30" s="7">
        <v>0.17499999999999999</v>
      </c>
      <c r="AP30" s="7">
        <v>0.17599999999999999</v>
      </c>
      <c r="AQ30" s="7">
        <v>0.52700000000000002</v>
      </c>
      <c r="AR30" s="7">
        <v>0.46600000000000003</v>
      </c>
      <c r="AS30" s="7">
        <v>0.42899999999999999</v>
      </c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</row>
    <row r="31" spans="1:99" x14ac:dyDescent="0.15">
      <c r="B31" s="15">
        <f t="shared" si="0"/>
        <v>20</v>
      </c>
      <c r="C31" s="7">
        <v>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>
        <v>0.17399999999999999</v>
      </c>
      <c r="AO31" s="7">
        <v>0.17499999999999999</v>
      </c>
      <c r="AP31" s="7">
        <v>0.17599999999999999</v>
      </c>
      <c r="AQ31" s="7">
        <v>0.57399999999999995</v>
      </c>
      <c r="AR31" s="7">
        <v>0.50800000000000001</v>
      </c>
      <c r="AS31" s="7">
        <v>0.46899999999999997</v>
      </c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</row>
    <row r="32" spans="1:99" x14ac:dyDescent="0.15">
      <c r="B32" s="15">
        <f t="shared" si="0"/>
        <v>24</v>
      </c>
      <c r="C32" s="7"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>
        <v>0.17399999999999999</v>
      </c>
      <c r="AO32" s="7">
        <v>0.17499999999999999</v>
      </c>
      <c r="AP32" s="7">
        <v>0.17599999999999999</v>
      </c>
      <c r="AQ32" s="7">
        <v>0.621</v>
      </c>
      <c r="AR32" s="7">
        <v>0.55000000000000004</v>
      </c>
      <c r="AS32" s="7">
        <v>0.50800000000000001</v>
      </c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</row>
    <row r="33" spans="2:99" x14ac:dyDescent="0.15">
      <c r="B33" s="15">
        <f t="shared" si="0"/>
        <v>28</v>
      </c>
      <c r="C33" s="7"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>
        <v>0.17399999999999999</v>
      </c>
      <c r="AO33" s="7">
        <v>0.17599999999999999</v>
      </c>
      <c r="AP33" s="7">
        <v>0.17599999999999999</v>
      </c>
      <c r="AQ33" s="7">
        <v>0.66700000000000004</v>
      </c>
      <c r="AR33" s="7">
        <v>0.59299999999999997</v>
      </c>
      <c r="AS33" s="7">
        <v>0.54800000000000004</v>
      </c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</row>
    <row r="34" spans="2:99" x14ac:dyDescent="0.15">
      <c r="B34" s="15">
        <f t="shared" si="0"/>
        <v>32</v>
      </c>
      <c r="C34" s="7"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>
        <v>0.17499999999999999</v>
      </c>
      <c r="AO34" s="7">
        <v>0.17599999999999999</v>
      </c>
      <c r="AP34" s="7">
        <v>0.17599999999999999</v>
      </c>
      <c r="AQ34" s="7">
        <v>0.71199999999999997</v>
      </c>
      <c r="AR34" s="7">
        <v>0.63500000000000001</v>
      </c>
      <c r="AS34" s="7">
        <v>0.58699999999999997</v>
      </c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</row>
    <row r="35" spans="2:99" x14ac:dyDescent="0.15">
      <c r="B35" s="15">
        <f t="shared" si="0"/>
        <v>36</v>
      </c>
      <c r="C35" s="7"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>
        <v>0.17499999999999999</v>
      </c>
      <c r="AO35" s="7">
        <v>0.17599999999999999</v>
      </c>
      <c r="AP35" s="7">
        <v>0.17599999999999999</v>
      </c>
      <c r="AQ35" s="7">
        <v>0.75600000000000001</v>
      </c>
      <c r="AR35" s="7">
        <v>0.67700000000000005</v>
      </c>
      <c r="AS35" s="7">
        <v>0.626</v>
      </c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</row>
    <row r="36" spans="2:99" x14ac:dyDescent="0.15">
      <c r="B36" s="15">
        <f t="shared" si="0"/>
        <v>40</v>
      </c>
      <c r="C36" s="7">
        <v>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>
        <v>0.17399999999999999</v>
      </c>
      <c r="AO36" s="7">
        <v>0.17599999999999999</v>
      </c>
      <c r="AP36" s="7">
        <v>0.17599999999999999</v>
      </c>
      <c r="AQ36" s="7">
        <v>0.8</v>
      </c>
      <c r="AR36" s="7">
        <v>0.71899999999999997</v>
      </c>
      <c r="AS36" s="7">
        <v>0.66600000000000004</v>
      </c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</row>
    <row r="37" spans="2:99" x14ac:dyDescent="0.15">
      <c r="B37" s="15">
        <f t="shared" si="0"/>
        <v>44</v>
      </c>
      <c r="C37" s="7">
        <v>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>
        <v>0.17499999999999999</v>
      </c>
      <c r="AO37" s="7">
        <v>0.17599999999999999</v>
      </c>
      <c r="AP37" s="7">
        <v>0.17599999999999999</v>
      </c>
      <c r="AQ37" s="7">
        <v>0.84499999999999997</v>
      </c>
      <c r="AR37" s="7">
        <v>0.76200000000000001</v>
      </c>
      <c r="AS37" s="7">
        <v>0.70599999999999996</v>
      </c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</row>
    <row r="38" spans="2:99" x14ac:dyDescent="0.15">
      <c r="B38" s="15">
        <f t="shared" si="0"/>
        <v>48</v>
      </c>
      <c r="C38" s="7">
        <v>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>
        <v>0.17499999999999999</v>
      </c>
      <c r="AO38" s="7">
        <v>0.17599999999999999</v>
      </c>
      <c r="AP38" s="7">
        <v>0.17599999999999999</v>
      </c>
      <c r="AQ38" s="7">
        <v>0.89</v>
      </c>
      <c r="AR38" s="7">
        <v>0.80400000000000005</v>
      </c>
      <c r="AS38" s="7">
        <v>0.745</v>
      </c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</row>
    <row r="39" spans="2:99" x14ac:dyDescent="0.15">
      <c r="B39" s="15">
        <f t="shared" si="0"/>
        <v>52</v>
      </c>
      <c r="C39" s="7">
        <v>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>
        <v>0.17499999999999999</v>
      </c>
      <c r="AO39" s="7">
        <v>0.17599999999999999</v>
      </c>
      <c r="AP39" s="7">
        <v>0.17599999999999999</v>
      </c>
      <c r="AQ39" s="7">
        <v>0.93500000000000005</v>
      </c>
      <c r="AR39" s="7">
        <v>0.84599999999999997</v>
      </c>
      <c r="AS39" s="7">
        <v>0.78400000000000003</v>
      </c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</row>
    <row r="40" spans="2:99" x14ac:dyDescent="0.15">
      <c r="B40" s="15">
        <f t="shared" si="0"/>
        <v>56</v>
      </c>
      <c r="C40" s="7">
        <v>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>
        <v>0.17499999999999999</v>
      </c>
      <c r="AO40" s="7">
        <v>0.17599999999999999</v>
      </c>
      <c r="AP40" s="7">
        <v>0.17599999999999999</v>
      </c>
      <c r="AQ40" s="7">
        <v>0.98</v>
      </c>
      <c r="AR40" s="7">
        <v>0.88800000000000001</v>
      </c>
      <c r="AS40" s="7">
        <v>0.82299999999999995</v>
      </c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</row>
    <row r="41" spans="2:99" x14ac:dyDescent="0.15">
      <c r="B41" s="15">
        <f t="shared" si="0"/>
        <v>60</v>
      </c>
      <c r="C41" s="7">
        <v>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>
        <v>0.17499999999999999</v>
      </c>
      <c r="AO41" s="7">
        <v>0.17599999999999999</v>
      </c>
      <c r="AP41" s="7">
        <v>0.17599999999999999</v>
      </c>
      <c r="AQ41" s="7">
        <v>1.026</v>
      </c>
      <c r="AR41" s="7">
        <v>0.93100000000000005</v>
      </c>
      <c r="AS41" s="7">
        <v>0.86299999999999999</v>
      </c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</row>
    <row r="42" spans="2:99" x14ac:dyDescent="0.15">
      <c r="B42" s="15">
        <f t="shared" si="0"/>
        <v>64</v>
      </c>
      <c r="C42" s="7">
        <v>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>
        <v>0.17499999999999999</v>
      </c>
      <c r="AO42" s="7">
        <v>0.17599999999999999</v>
      </c>
      <c r="AP42" s="7">
        <v>0.17599999999999999</v>
      </c>
      <c r="AQ42" s="7">
        <v>1.0720000000000001</v>
      </c>
      <c r="AR42" s="7">
        <v>0.97299999999999998</v>
      </c>
      <c r="AS42" s="7">
        <v>0.90200000000000002</v>
      </c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</row>
    <row r="43" spans="2:99" x14ac:dyDescent="0.15">
      <c r="B43" s="15">
        <f t="shared" si="0"/>
        <v>68</v>
      </c>
      <c r="C43" s="7">
        <v>0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>
        <v>0.17499999999999999</v>
      </c>
      <c r="AO43" s="7">
        <v>0.17599999999999999</v>
      </c>
      <c r="AP43" s="7">
        <v>0.17599999999999999</v>
      </c>
      <c r="AQ43" s="7">
        <v>1.117</v>
      </c>
      <c r="AR43" s="7">
        <v>1.0149999999999999</v>
      </c>
      <c r="AS43" s="7">
        <v>0.94099999999999995</v>
      </c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</row>
    <row r="44" spans="2:99" x14ac:dyDescent="0.15">
      <c r="B44" s="15">
        <f t="shared" si="0"/>
        <v>72</v>
      </c>
      <c r="C44" s="7">
        <v>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>
        <v>0.17499999999999999</v>
      </c>
      <c r="AO44" s="7">
        <v>0.17599999999999999</v>
      </c>
      <c r="AP44" s="7">
        <v>0.17599999999999999</v>
      </c>
      <c r="AQ44" s="7">
        <v>1.163</v>
      </c>
      <c r="AR44" s="7">
        <v>1.0569999999999999</v>
      </c>
      <c r="AS44" s="7">
        <v>0.98099999999999998</v>
      </c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</row>
    <row r="45" spans="2:99" x14ac:dyDescent="0.15">
      <c r="B45" s="15">
        <f t="shared" si="0"/>
        <v>76</v>
      </c>
      <c r="C45" s="7">
        <v>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>
        <v>0.17499999999999999</v>
      </c>
      <c r="AO45" s="7">
        <v>0.17599999999999999</v>
      </c>
      <c r="AP45" s="7">
        <v>0.17599999999999999</v>
      </c>
      <c r="AQ45" s="7">
        <v>1.21</v>
      </c>
      <c r="AR45" s="7">
        <v>1.099</v>
      </c>
      <c r="AS45" s="7">
        <v>1.02</v>
      </c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</row>
    <row r="46" spans="2:99" x14ac:dyDescent="0.15">
      <c r="B46" s="15">
        <f t="shared" si="0"/>
        <v>80</v>
      </c>
      <c r="C46" s="7">
        <v>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>
        <v>0.17499999999999999</v>
      </c>
      <c r="AO46" s="7">
        <v>0.17599999999999999</v>
      </c>
      <c r="AP46" s="7">
        <v>0.17599999999999999</v>
      </c>
      <c r="AQ46" s="7">
        <v>1.2549999999999999</v>
      </c>
      <c r="AR46" s="7">
        <v>1.141</v>
      </c>
      <c r="AS46" s="7">
        <v>1.0589999999999999</v>
      </c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</row>
    <row r="47" spans="2:99" x14ac:dyDescent="0.15">
      <c r="B47" s="15">
        <f t="shared" si="0"/>
        <v>84</v>
      </c>
      <c r="C47" s="7">
        <v>0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>
        <v>0.17499999999999999</v>
      </c>
      <c r="AO47" s="7">
        <v>0.17599999999999999</v>
      </c>
      <c r="AP47" s="7">
        <v>0.17599999999999999</v>
      </c>
      <c r="AQ47" s="7">
        <v>1.3009999999999999</v>
      </c>
      <c r="AR47" s="7">
        <v>1.1830000000000001</v>
      </c>
      <c r="AS47" s="7">
        <v>1.0980000000000001</v>
      </c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</row>
    <row r="48" spans="2:99" x14ac:dyDescent="0.15">
      <c r="B48" s="15">
        <f t="shared" si="0"/>
        <v>88</v>
      </c>
      <c r="C48" s="7">
        <v>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>
        <v>0.17499999999999999</v>
      </c>
      <c r="AO48" s="7">
        <v>0.17599999999999999</v>
      </c>
      <c r="AP48" s="7">
        <v>0.17599999999999999</v>
      </c>
      <c r="AQ48" s="7">
        <v>1.347</v>
      </c>
      <c r="AR48" s="7">
        <v>1.2250000000000001</v>
      </c>
      <c r="AS48" s="7">
        <v>1.137</v>
      </c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</row>
    <row r="49" spans="1:99" x14ac:dyDescent="0.15">
      <c r="B49" s="15">
        <f t="shared" si="0"/>
        <v>92</v>
      </c>
      <c r="C49" s="7">
        <v>0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>
        <v>0.17499999999999999</v>
      </c>
      <c r="AO49" s="7">
        <v>0.17599999999999999</v>
      </c>
      <c r="AP49" s="7">
        <v>0.17599999999999999</v>
      </c>
      <c r="AQ49" s="7">
        <v>1.393</v>
      </c>
      <c r="AR49" s="7">
        <v>1.2669999999999999</v>
      </c>
      <c r="AS49" s="7">
        <v>1.1759999999999999</v>
      </c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</row>
    <row r="50" spans="1:99" x14ac:dyDescent="0.15">
      <c r="B50" s="15">
        <f t="shared" si="0"/>
        <v>96</v>
      </c>
      <c r="C50" s="7">
        <v>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>
        <v>0.17499999999999999</v>
      </c>
      <c r="AO50" s="7">
        <v>0.17599999999999999</v>
      </c>
      <c r="AP50" s="7">
        <v>0.17599999999999999</v>
      </c>
      <c r="AQ50" s="7">
        <v>1.4390000000000001</v>
      </c>
      <c r="AR50" s="7">
        <v>1.3080000000000001</v>
      </c>
      <c r="AS50" s="7">
        <v>1.216</v>
      </c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</row>
    <row r="51" spans="1:99" x14ac:dyDescent="0.15">
      <c r="B51" s="15">
        <f t="shared" si="0"/>
        <v>100</v>
      </c>
      <c r="C51" s="7">
        <v>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>
        <v>0.17499999999999999</v>
      </c>
      <c r="AO51" s="7">
        <v>0.17599999999999999</v>
      </c>
      <c r="AP51" s="7">
        <v>0.17599999999999999</v>
      </c>
      <c r="AQ51" s="7">
        <v>1.4850000000000001</v>
      </c>
      <c r="AR51" s="7">
        <v>1.349</v>
      </c>
      <c r="AS51" s="7">
        <v>1.2549999999999999</v>
      </c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</row>
    <row r="52" spans="1:99" x14ac:dyDescent="0.15">
      <c r="B52" s="15">
        <f t="shared" si="0"/>
        <v>104</v>
      </c>
      <c r="C52" s="7">
        <v>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>
        <v>0.17599999999999999</v>
      </c>
      <c r="AO52" s="7">
        <v>0.17599999999999999</v>
      </c>
      <c r="AP52" s="7">
        <v>0.17699999999999999</v>
      </c>
      <c r="AQ52" s="7">
        <v>1.53</v>
      </c>
      <c r="AR52" s="7">
        <v>1.391</v>
      </c>
      <c r="AS52" s="7">
        <v>1.294</v>
      </c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</row>
    <row r="53" spans="1:99" x14ac:dyDescent="0.15">
      <c r="B53" s="15">
        <f t="shared" si="0"/>
        <v>108</v>
      </c>
      <c r="C53" s="7">
        <v>0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>
        <v>0.17499999999999999</v>
      </c>
      <c r="AO53" s="7">
        <v>0.17599999999999999</v>
      </c>
      <c r="AP53" s="7">
        <v>0.17699999999999999</v>
      </c>
      <c r="AQ53" s="7">
        <v>1.5760000000000001</v>
      </c>
      <c r="AR53" s="7">
        <v>1.4319999999999999</v>
      </c>
      <c r="AS53" s="7">
        <v>1.333</v>
      </c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</row>
    <row r="54" spans="1:99" x14ac:dyDescent="0.15">
      <c r="B54" s="15">
        <f t="shared" si="0"/>
        <v>112</v>
      </c>
      <c r="C54" s="7">
        <v>0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>
        <v>0.17499999999999999</v>
      </c>
      <c r="AO54" s="7">
        <v>0.17599999999999999</v>
      </c>
      <c r="AP54" s="7">
        <v>0.17599999999999999</v>
      </c>
      <c r="AQ54" s="7">
        <v>1.6220000000000001</v>
      </c>
      <c r="AR54" s="7">
        <v>1.4730000000000001</v>
      </c>
      <c r="AS54" s="7">
        <v>1.373</v>
      </c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</row>
    <row r="55" spans="1:99" x14ac:dyDescent="0.15">
      <c r="B55" s="15">
        <f t="shared" si="0"/>
        <v>116</v>
      </c>
      <c r="C55" s="7">
        <v>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>
        <v>0.17499999999999999</v>
      </c>
      <c r="AO55" s="7">
        <v>0.17599999999999999</v>
      </c>
      <c r="AP55" s="7">
        <v>0.17699999999999999</v>
      </c>
      <c r="AQ55" s="7">
        <v>1.667</v>
      </c>
      <c r="AR55" s="7">
        <v>1.514</v>
      </c>
      <c r="AS55" s="7">
        <v>1.4119999999999999</v>
      </c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</row>
    <row r="56" spans="1:99" x14ac:dyDescent="0.15">
      <c r="B56" s="15">
        <f t="shared" si="0"/>
        <v>120</v>
      </c>
      <c r="C56" s="7">
        <v>0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>
        <v>0.17499999999999999</v>
      </c>
      <c r="AO56" s="7">
        <v>0.17599999999999999</v>
      </c>
      <c r="AP56" s="7">
        <v>0.17699999999999999</v>
      </c>
      <c r="AQ56" s="7">
        <v>1.7130000000000001</v>
      </c>
      <c r="AR56" s="7">
        <v>1.5549999999999999</v>
      </c>
      <c r="AS56" s="7">
        <v>1.4510000000000001</v>
      </c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</row>
    <row r="57" spans="1:99" x14ac:dyDescent="0.15">
      <c r="AN57" s="1">
        <f>SLOPE(AN26:AN41,$B$26:$B$41)</f>
        <v>2.1691176470588254E-5</v>
      </c>
      <c r="AO57" s="1">
        <f t="shared" ref="AO57:AS57" si="1">SLOPE(AO26:AO41,$B$26:$B$41)</f>
        <v>2.3161764705882375E-5</v>
      </c>
      <c r="AP57" s="1">
        <f t="shared" si="1"/>
        <v>1.7647058823529427E-5</v>
      </c>
      <c r="AQ57" s="1">
        <f t="shared" si="1"/>
        <v>1.149889705882353E-2</v>
      </c>
      <c r="AR57" s="1">
        <f t="shared" si="1"/>
        <v>1.0548897058823529E-2</v>
      </c>
      <c r="AS57" s="1">
        <f t="shared" si="1"/>
        <v>9.8610294117647043E-3</v>
      </c>
    </row>
    <row r="58" spans="1:99" ht="14" x14ac:dyDescent="0.15">
      <c r="A58" s="4" t="s">
        <v>122</v>
      </c>
      <c r="B58" s="5"/>
      <c r="AO58" s="1">
        <f>AVERAGE(AN57:AP57)</f>
        <v>2.0833333333333353E-5</v>
      </c>
      <c r="AP58" s="1">
        <f>_xlfn.STDEV.P(AN57:AP57)</f>
        <v>2.3316541164755472E-6</v>
      </c>
      <c r="AR58" s="1">
        <f>AVERAGE(AQ57:AS57)</f>
        <v>1.0636274509803922E-2</v>
      </c>
      <c r="AS58" s="1">
        <f>_xlfn.STDEV.P(AQ57:AS57)</f>
        <v>6.7150513600685495E-4</v>
      </c>
    </row>
    <row r="60" spans="1:99" x14ac:dyDescent="0.15">
      <c r="B60" s="8"/>
      <c r="C60" s="6">
        <v>1</v>
      </c>
      <c r="D60" s="6">
        <v>2</v>
      </c>
      <c r="E60" s="6">
        <v>3</v>
      </c>
      <c r="F60" s="6">
        <v>4</v>
      </c>
      <c r="G60" s="6">
        <v>5</v>
      </c>
      <c r="H60" s="6">
        <v>6</v>
      </c>
      <c r="I60" s="6">
        <v>7</v>
      </c>
      <c r="J60" s="6">
        <v>8</v>
      </c>
      <c r="K60" s="6">
        <v>9</v>
      </c>
      <c r="L60" s="6">
        <v>10</v>
      </c>
      <c r="M60" s="6">
        <v>11</v>
      </c>
      <c r="N60" s="6">
        <v>12</v>
      </c>
    </row>
    <row r="61" spans="1:99" ht="14" x14ac:dyDescent="0.15">
      <c r="B61" s="18" t="s">
        <v>123</v>
      </c>
      <c r="C61" s="9" t="s">
        <v>124</v>
      </c>
      <c r="D61" s="9" t="s">
        <v>124</v>
      </c>
      <c r="E61" s="9" t="s">
        <v>124</v>
      </c>
      <c r="F61" s="9" t="s">
        <v>124</v>
      </c>
      <c r="G61" s="9" t="s">
        <v>124</v>
      </c>
      <c r="H61" s="9" t="s">
        <v>124</v>
      </c>
      <c r="I61" s="9" t="s">
        <v>124</v>
      </c>
      <c r="J61" s="9" t="s">
        <v>124</v>
      </c>
      <c r="K61" s="9" t="s">
        <v>124</v>
      </c>
      <c r="L61" s="9" t="s">
        <v>124</v>
      </c>
      <c r="M61" s="9" t="s">
        <v>124</v>
      </c>
      <c r="N61" s="9" t="s">
        <v>124</v>
      </c>
      <c r="O61" s="10" t="s">
        <v>125</v>
      </c>
    </row>
    <row r="62" spans="1:99" ht="24" x14ac:dyDescent="0.15">
      <c r="B62" s="19"/>
      <c r="C62" s="11" t="s">
        <v>124</v>
      </c>
      <c r="D62" s="11" t="s">
        <v>124</v>
      </c>
      <c r="E62" s="11" t="s">
        <v>124</v>
      </c>
      <c r="F62" s="11" t="s">
        <v>124</v>
      </c>
      <c r="G62" s="11" t="s">
        <v>124</v>
      </c>
      <c r="H62" s="11" t="s">
        <v>124</v>
      </c>
      <c r="I62" s="11" t="s">
        <v>124</v>
      </c>
      <c r="J62" s="11" t="s">
        <v>124</v>
      </c>
      <c r="K62" s="11" t="s">
        <v>124</v>
      </c>
      <c r="L62" s="11" t="s">
        <v>124</v>
      </c>
      <c r="M62" s="11" t="s">
        <v>124</v>
      </c>
      <c r="N62" s="11" t="s">
        <v>124</v>
      </c>
      <c r="O62" s="10" t="s">
        <v>126</v>
      </c>
    </row>
    <row r="63" spans="1:99" ht="24" x14ac:dyDescent="0.15">
      <c r="B63" s="19"/>
      <c r="C63" s="11" t="s">
        <v>124</v>
      </c>
      <c r="D63" s="11" t="s">
        <v>124</v>
      </c>
      <c r="E63" s="11" t="s">
        <v>124</v>
      </c>
      <c r="F63" s="11" t="s">
        <v>124</v>
      </c>
      <c r="G63" s="11" t="s">
        <v>124</v>
      </c>
      <c r="H63" s="11" t="s">
        <v>124</v>
      </c>
      <c r="I63" s="11" t="s">
        <v>124</v>
      </c>
      <c r="J63" s="11" t="s">
        <v>124</v>
      </c>
      <c r="K63" s="11" t="s">
        <v>124</v>
      </c>
      <c r="L63" s="11" t="s">
        <v>124</v>
      </c>
      <c r="M63" s="11" t="s">
        <v>124</v>
      </c>
      <c r="N63" s="11" t="s">
        <v>124</v>
      </c>
      <c r="O63" s="10" t="s">
        <v>127</v>
      </c>
    </row>
    <row r="64" spans="1:99" ht="14" x14ac:dyDescent="0.15">
      <c r="B64" s="20"/>
      <c r="C64" s="12" t="s">
        <v>124</v>
      </c>
      <c r="D64" s="12" t="s">
        <v>124</v>
      </c>
      <c r="E64" s="12" t="s">
        <v>124</v>
      </c>
      <c r="F64" s="12" t="s">
        <v>124</v>
      </c>
      <c r="G64" s="12" t="s">
        <v>124</v>
      </c>
      <c r="H64" s="12" t="s">
        <v>124</v>
      </c>
      <c r="I64" s="12" t="s">
        <v>124</v>
      </c>
      <c r="J64" s="12" t="s">
        <v>124</v>
      </c>
      <c r="K64" s="12" t="s">
        <v>124</v>
      </c>
      <c r="L64" s="12" t="s">
        <v>124</v>
      </c>
      <c r="M64" s="12" t="s">
        <v>124</v>
      </c>
      <c r="N64" s="12" t="s">
        <v>124</v>
      </c>
      <c r="O64" s="10" t="s">
        <v>128</v>
      </c>
    </row>
    <row r="65" spans="2:15" ht="14" x14ac:dyDescent="0.15">
      <c r="B65" s="18" t="s">
        <v>129</v>
      </c>
      <c r="C65" s="9" t="s">
        <v>124</v>
      </c>
      <c r="D65" s="9" t="s">
        <v>124</v>
      </c>
      <c r="E65" s="9" t="s">
        <v>124</v>
      </c>
      <c r="F65" s="9" t="s">
        <v>124</v>
      </c>
      <c r="G65" s="9" t="s">
        <v>124</v>
      </c>
      <c r="H65" s="9" t="s">
        <v>124</v>
      </c>
      <c r="I65" s="9" t="s">
        <v>124</v>
      </c>
      <c r="J65" s="9" t="s">
        <v>124</v>
      </c>
      <c r="K65" s="9" t="s">
        <v>124</v>
      </c>
      <c r="L65" s="9" t="s">
        <v>124</v>
      </c>
      <c r="M65" s="9" t="s">
        <v>124</v>
      </c>
      <c r="N65" s="9" t="s">
        <v>124</v>
      </c>
      <c r="O65" s="10" t="s">
        <v>125</v>
      </c>
    </row>
    <row r="66" spans="2:15" ht="24" x14ac:dyDescent="0.15">
      <c r="B66" s="19"/>
      <c r="C66" s="11" t="s">
        <v>124</v>
      </c>
      <c r="D66" s="11" t="s">
        <v>124</v>
      </c>
      <c r="E66" s="11" t="s">
        <v>124</v>
      </c>
      <c r="F66" s="11" t="s">
        <v>124</v>
      </c>
      <c r="G66" s="11" t="s">
        <v>124</v>
      </c>
      <c r="H66" s="11" t="s">
        <v>124</v>
      </c>
      <c r="I66" s="11" t="s">
        <v>124</v>
      </c>
      <c r="J66" s="11" t="s">
        <v>124</v>
      </c>
      <c r="K66" s="11" t="s">
        <v>124</v>
      </c>
      <c r="L66" s="11" t="s">
        <v>124</v>
      </c>
      <c r="M66" s="11" t="s">
        <v>124</v>
      </c>
      <c r="N66" s="11" t="s">
        <v>124</v>
      </c>
      <c r="O66" s="10" t="s">
        <v>126</v>
      </c>
    </row>
    <row r="67" spans="2:15" ht="24" x14ac:dyDescent="0.15">
      <c r="B67" s="19"/>
      <c r="C67" s="11" t="s">
        <v>124</v>
      </c>
      <c r="D67" s="11" t="s">
        <v>124</v>
      </c>
      <c r="E67" s="11" t="s">
        <v>124</v>
      </c>
      <c r="F67" s="11" t="s">
        <v>124</v>
      </c>
      <c r="G67" s="11" t="s">
        <v>124</v>
      </c>
      <c r="H67" s="11" t="s">
        <v>124</v>
      </c>
      <c r="I67" s="11" t="s">
        <v>124</v>
      </c>
      <c r="J67" s="11" t="s">
        <v>124</v>
      </c>
      <c r="K67" s="11" t="s">
        <v>124</v>
      </c>
      <c r="L67" s="11" t="s">
        <v>124</v>
      </c>
      <c r="M67" s="11" t="s">
        <v>124</v>
      </c>
      <c r="N67" s="11" t="s">
        <v>124</v>
      </c>
      <c r="O67" s="10" t="s">
        <v>127</v>
      </c>
    </row>
    <row r="68" spans="2:15" ht="14" x14ac:dyDescent="0.15">
      <c r="B68" s="20"/>
      <c r="C68" s="12" t="s">
        <v>124</v>
      </c>
      <c r="D68" s="12" t="s">
        <v>124</v>
      </c>
      <c r="E68" s="12" t="s">
        <v>124</v>
      </c>
      <c r="F68" s="12" t="s">
        <v>124</v>
      </c>
      <c r="G68" s="12" t="s">
        <v>124</v>
      </c>
      <c r="H68" s="12" t="s">
        <v>124</v>
      </c>
      <c r="I68" s="12" t="s">
        <v>124</v>
      </c>
      <c r="J68" s="12" t="s">
        <v>124</v>
      </c>
      <c r="K68" s="12" t="s">
        <v>124</v>
      </c>
      <c r="L68" s="12" t="s">
        <v>124</v>
      </c>
      <c r="M68" s="12" t="s">
        <v>124</v>
      </c>
      <c r="N68" s="12" t="s">
        <v>124</v>
      </c>
      <c r="O68" s="10" t="s">
        <v>128</v>
      </c>
    </row>
    <row r="69" spans="2:15" ht="14" x14ac:dyDescent="0.15">
      <c r="B69" s="18" t="s">
        <v>130</v>
      </c>
      <c r="C69" s="9" t="s">
        <v>124</v>
      </c>
      <c r="D69" s="9" t="s">
        <v>124</v>
      </c>
      <c r="E69" s="9" t="s">
        <v>124</v>
      </c>
      <c r="F69" s="9" t="s">
        <v>124</v>
      </c>
      <c r="G69" s="9" t="s">
        <v>124</v>
      </c>
      <c r="H69" s="9" t="s">
        <v>124</v>
      </c>
      <c r="I69" s="9" t="s">
        <v>124</v>
      </c>
      <c r="J69" s="9" t="s">
        <v>124</v>
      </c>
      <c r="K69" s="9" t="s">
        <v>124</v>
      </c>
      <c r="L69" s="9" t="s">
        <v>124</v>
      </c>
      <c r="M69" s="9" t="s">
        <v>124</v>
      </c>
      <c r="N69" s="9" t="s">
        <v>124</v>
      </c>
      <c r="O69" s="10" t="s">
        <v>125</v>
      </c>
    </row>
    <row r="70" spans="2:15" ht="24" x14ac:dyDescent="0.15">
      <c r="B70" s="19"/>
      <c r="C70" s="11" t="s">
        <v>124</v>
      </c>
      <c r="D70" s="11" t="s">
        <v>124</v>
      </c>
      <c r="E70" s="11" t="s">
        <v>124</v>
      </c>
      <c r="F70" s="11" t="s">
        <v>124</v>
      </c>
      <c r="G70" s="11" t="s">
        <v>124</v>
      </c>
      <c r="H70" s="11" t="s">
        <v>124</v>
      </c>
      <c r="I70" s="11" t="s">
        <v>124</v>
      </c>
      <c r="J70" s="11" t="s">
        <v>124</v>
      </c>
      <c r="K70" s="11" t="s">
        <v>124</v>
      </c>
      <c r="L70" s="11" t="s">
        <v>124</v>
      </c>
      <c r="M70" s="11" t="s">
        <v>124</v>
      </c>
      <c r="N70" s="11" t="s">
        <v>124</v>
      </c>
      <c r="O70" s="10" t="s">
        <v>126</v>
      </c>
    </row>
    <row r="71" spans="2:15" ht="24" x14ac:dyDescent="0.15">
      <c r="B71" s="19"/>
      <c r="C71" s="11" t="s">
        <v>124</v>
      </c>
      <c r="D71" s="11" t="s">
        <v>124</v>
      </c>
      <c r="E71" s="11" t="s">
        <v>124</v>
      </c>
      <c r="F71" s="11" t="s">
        <v>124</v>
      </c>
      <c r="G71" s="11" t="s">
        <v>124</v>
      </c>
      <c r="H71" s="11" t="s">
        <v>124</v>
      </c>
      <c r="I71" s="11" t="s">
        <v>124</v>
      </c>
      <c r="J71" s="11" t="s">
        <v>124</v>
      </c>
      <c r="K71" s="11" t="s">
        <v>124</v>
      </c>
      <c r="L71" s="11" t="s">
        <v>124</v>
      </c>
      <c r="M71" s="11" t="s">
        <v>124</v>
      </c>
      <c r="N71" s="11" t="s">
        <v>124</v>
      </c>
      <c r="O71" s="10" t="s">
        <v>127</v>
      </c>
    </row>
    <row r="72" spans="2:15" ht="14" x14ac:dyDescent="0.15">
      <c r="B72" s="20"/>
      <c r="C72" s="12" t="s">
        <v>124</v>
      </c>
      <c r="D72" s="12" t="s">
        <v>124</v>
      </c>
      <c r="E72" s="12" t="s">
        <v>124</v>
      </c>
      <c r="F72" s="12" t="s">
        <v>124</v>
      </c>
      <c r="G72" s="12" t="s">
        <v>124</v>
      </c>
      <c r="H72" s="12" t="s">
        <v>124</v>
      </c>
      <c r="I72" s="12" t="s">
        <v>124</v>
      </c>
      <c r="J72" s="12" t="s">
        <v>124</v>
      </c>
      <c r="K72" s="12" t="s">
        <v>124</v>
      </c>
      <c r="L72" s="12" t="s">
        <v>124</v>
      </c>
      <c r="M72" s="12" t="s">
        <v>124</v>
      </c>
      <c r="N72" s="12" t="s">
        <v>124</v>
      </c>
      <c r="O72" s="10" t="s">
        <v>128</v>
      </c>
    </row>
    <row r="73" spans="2:15" ht="14" x14ac:dyDescent="0.15">
      <c r="B73" s="18" t="s">
        <v>131</v>
      </c>
      <c r="C73" s="9">
        <v>1.5</v>
      </c>
      <c r="D73" s="9">
        <v>1.65</v>
      </c>
      <c r="E73" s="9">
        <v>2.5499999999999998</v>
      </c>
      <c r="F73" s="9">
        <v>731.1</v>
      </c>
      <c r="G73" s="9">
        <v>634.79999999999995</v>
      </c>
      <c r="H73" s="9">
        <v>592.65</v>
      </c>
      <c r="I73" s="9" t="s">
        <v>124</v>
      </c>
      <c r="J73" s="9" t="s">
        <v>124</v>
      </c>
      <c r="K73" s="9" t="s">
        <v>124</v>
      </c>
      <c r="L73" s="9" t="s">
        <v>124</v>
      </c>
      <c r="M73" s="9" t="s">
        <v>124</v>
      </c>
      <c r="N73" s="9" t="s">
        <v>124</v>
      </c>
      <c r="O73" s="10" t="s">
        <v>125</v>
      </c>
    </row>
    <row r="74" spans="2:15" ht="24" x14ac:dyDescent="0.15">
      <c r="B74" s="19"/>
      <c r="C74" s="11">
        <v>0.89300000000000002</v>
      </c>
      <c r="D74" s="11">
        <v>0.86399999999999999</v>
      </c>
      <c r="E74" s="11">
        <v>0.96299999999999997</v>
      </c>
      <c r="F74" s="11">
        <v>1</v>
      </c>
      <c r="G74" s="11">
        <v>1</v>
      </c>
      <c r="H74" s="11">
        <v>1</v>
      </c>
      <c r="I74" s="11" t="s">
        <v>124</v>
      </c>
      <c r="J74" s="11" t="s">
        <v>124</v>
      </c>
      <c r="K74" s="11" t="s">
        <v>124</v>
      </c>
      <c r="L74" s="11" t="s">
        <v>124</v>
      </c>
      <c r="M74" s="11" t="s">
        <v>124</v>
      </c>
      <c r="N74" s="11" t="s">
        <v>124</v>
      </c>
      <c r="O74" s="10" t="s">
        <v>126</v>
      </c>
    </row>
    <row r="75" spans="2:15" ht="24" x14ac:dyDescent="0.15">
      <c r="B75" s="19"/>
      <c r="C75" s="13">
        <v>1.1111111111111111E-3</v>
      </c>
      <c r="D75" s="13">
        <v>9.2592592592592588E-5</v>
      </c>
      <c r="E75" s="13">
        <v>2.3148148148148146E-4</v>
      </c>
      <c r="F75" s="13">
        <v>9.2592592592592588E-5</v>
      </c>
      <c r="G75" s="13">
        <v>4.6296296296296293E-4</v>
      </c>
      <c r="H75" s="13">
        <v>2.7777777777777778E-4</v>
      </c>
      <c r="I75" s="11" t="s">
        <v>124</v>
      </c>
      <c r="J75" s="11" t="s">
        <v>124</v>
      </c>
      <c r="K75" s="11" t="s">
        <v>124</v>
      </c>
      <c r="L75" s="11" t="s">
        <v>124</v>
      </c>
      <c r="M75" s="11" t="s">
        <v>124</v>
      </c>
      <c r="N75" s="11" t="s">
        <v>124</v>
      </c>
      <c r="O75" s="10" t="s">
        <v>127</v>
      </c>
    </row>
    <row r="76" spans="2:15" ht="14" x14ac:dyDescent="0.15">
      <c r="B76" s="20"/>
      <c r="C76" s="14">
        <v>4.8611111111111104E-4</v>
      </c>
      <c r="D76" s="12" t="s">
        <v>124</v>
      </c>
      <c r="E76" s="14">
        <v>1.7361111111111112E-4</v>
      </c>
      <c r="F76" s="12" t="s">
        <v>124</v>
      </c>
      <c r="G76" s="14">
        <v>0</v>
      </c>
      <c r="H76" s="14">
        <v>0</v>
      </c>
      <c r="I76" s="12" t="s">
        <v>124</v>
      </c>
      <c r="J76" s="12" t="s">
        <v>124</v>
      </c>
      <c r="K76" s="12" t="s">
        <v>124</v>
      </c>
      <c r="L76" s="12" t="s">
        <v>124</v>
      </c>
      <c r="M76" s="12" t="s">
        <v>124</v>
      </c>
      <c r="N76" s="12" t="s">
        <v>124</v>
      </c>
      <c r="O76" s="10" t="s">
        <v>128</v>
      </c>
    </row>
    <row r="77" spans="2:15" ht="14" x14ac:dyDescent="0.15">
      <c r="B77" s="18" t="s">
        <v>132</v>
      </c>
      <c r="C77" s="9" t="s">
        <v>124</v>
      </c>
      <c r="D77" s="9" t="s">
        <v>124</v>
      </c>
      <c r="E77" s="9" t="s">
        <v>124</v>
      </c>
      <c r="F77" s="9" t="s">
        <v>124</v>
      </c>
      <c r="G77" s="9" t="s">
        <v>124</v>
      </c>
      <c r="H77" s="9" t="s">
        <v>124</v>
      </c>
      <c r="I77" s="9" t="s">
        <v>124</v>
      </c>
      <c r="J77" s="9" t="s">
        <v>124</v>
      </c>
      <c r="K77" s="9" t="s">
        <v>124</v>
      </c>
      <c r="L77" s="9" t="s">
        <v>124</v>
      </c>
      <c r="M77" s="9" t="s">
        <v>124</v>
      </c>
      <c r="N77" s="9" t="s">
        <v>124</v>
      </c>
      <c r="O77" s="10" t="s">
        <v>125</v>
      </c>
    </row>
    <row r="78" spans="2:15" ht="24" x14ac:dyDescent="0.15">
      <c r="B78" s="19"/>
      <c r="C78" s="11" t="s">
        <v>124</v>
      </c>
      <c r="D78" s="11" t="s">
        <v>124</v>
      </c>
      <c r="E78" s="11" t="s">
        <v>124</v>
      </c>
      <c r="F78" s="11" t="s">
        <v>124</v>
      </c>
      <c r="G78" s="11" t="s">
        <v>124</v>
      </c>
      <c r="H78" s="11" t="s">
        <v>124</v>
      </c>
      <c r="I78" s="11" t="s">
        <v>124</v>
      </c>
      <c r="J78" s="11" t="s">
        <v>124</v>
      </c>
      <c r="K78" s="11" t="s">
        <v>124</v>
      </c>
      <c r="L78" s="11" t="s">
        <v>124</v>
      </c>
      <c r="M78" s="11" t="s">
        <v>124</v>
      </c>
      <c r="N78" s="11" t="s">
        <v>124</v>
      </c>
      <c r="O78" s="10" t="s">
        <v>126</v>
      </c>
    </row>
    <row r="79" spans="2:15" ht="24" x14ac:dyDescent="0.15">
      <c r="B79" s="19"/>
      <c r="C79" s="11" t="s">
        <v>124</v>
      </c>
      <c r="D79" s="11" t="s">
        <v>124</v>
      </c>
      <c r="E79" s="11" t="s">
        <v>124</v>
      </c>
      <c r="F79" s="11" t="s">
        <v>124</v>
      </c>
      <c r="G79" s="11" t="s">
        <v>124</v>
      </c>
      <c r="H79" s="11" t="s">
        <v>124</v>
      </c>
      <c r="I79" s="11" t="s">
        <v>124</v>
      </c>
      <c r="J79" s="11" t="s">
        <v>124</v>
      </c>
      <c r="K79" s="11" t="s">
        <v>124</v>
      </c>
      <c r="L79" s="11" t="s">
        <v>124</v>
      </c>
      <c r="M79" s="11" t="s">
        <v>124</v>
      </c>
      <c r="N79" s="11" t="s">
        <v>124</v>
      </c>
      <c r="O79" s="10" t="s">
        <v>127</v>
      </c>
    </row>
    <row r="80" spans="2:15" ht="14" x14ac:dyDescent="0.15">
      <c r="B80" s="20"/>
      <c r="C80" s="12" t="s">
        <v>124</v>
      </c>
      <c r="D80" s="12" t="s">
        <v>124</v>
      </c>
      <c r="E80" s="12" t="s">
        <v>124</v>
      </c>
      <c r="F80" s="12" t="s">
        <v>124</v>
      </c>
      <c r="G80" s="12" t="s">
        <v>124</v>
      </c>
      <c r="H80" s="12" t="s">
        <v>124</v>
      </c>
      <c r="I80" s="12" t="s">
        <v>124</v>
      </c>
      <c r="J80" s="12" t="s">
        <v>124</v>
      </c>
      <c r="K80" s="12" t="s">
        <v>124</v>
      </c>
      <c r="L80" s="12" t="s">
        <v>124</v>
      </c>
      <c r="M80" s="12" t="s">
        <v>124</v>
      </c>
      <c r="N80" s="12" t="s">
        <v>124</v>
      </c>
      <c r="O80" s="10" t="s">
        <v>128</v>
      </c>
    </row>
    <row r="81" spans="2:15" ht="14" x14ac:dyDescent="0.15">
      <c r="B81" s="18" t="s">
        <v>133</v>
      </c>
      <c r="C81" s="9" t="s">
        <v>124</v>
      </c>
      <c r="D81" s="9" t="s">
        <v>124</v>
      </c>
      <c r="E81" s="9" t="s">
        <v>124</v>
      </c>
      <c r="F81" s="9" t="s">
        <v>124</v>
      </c>
      <c r="G81" s="9" t="s">
        <v>124</v>
      </c>
      <c r="H81" s="9" t="s">
        <v>124</v>
      </c>
      <c r="I81" s="9" t="s">
        <v>124</v>
      </c>
      <c r="J81" s="9" t="s">
        <v>124</v>
      </c>
      <c r="K81" s="9" t="s">
        <v>124</v>
      </c>
      <c r="L81" s="9" t="s">
        <v>124</v>
      </c>
      <c r="M81" s="9" t="s">
        <v>124</v>
      </c>
      <c r="N81" s="9" t="s">
        <v>124</v>
      </c>
      <c r="O81" s="10" t="s">
        <v>125</v>
      </c>
    </row>
    <row r="82" spans="2:15" ht="24" x14ac:dyDescent="0.15">
      <c r="B82" s="19"/>
      <c r="C82" s="11" t="s">
        <v>124</v>
      </c>
      <c r="D82" s="11" t="s">
        <v>124</v>
      </c>
      <c r="E82" s="11" t="s">
        <v>124</v>
      </c>
      <c r="F82" s="11" t="s">
        <v>124</v>
      </c>
      <c r="G82" s="11" t="s">
        <v>124</v>
      </c>
      <c r="H82" s="11" t="s">
        <v>124</v>
      </c>
      <c r="I82" s="11" t="s">
        <v>124</v>
      </c>
      <c r="J82" s="11" t="s">
        <v>124</v>
      </c>
      <c r="K82" s="11" t="s">
        <v>124</v>
      </c>
      <c r="L82" s="11" t="s">
        <v>124</v>
      </c>
      <c r="M82" s="11" t="s">
        <v>124</v>
      </c>
      <c r="N82" s="11" t="s">
        <v>124</v>
      </c>
      <c r="O82" s="10" t="s">
        <v>126</v>
      </c>
    </row>
    <row r="83" spans="2:15" ht="24" x14ac:dyDescent="0.15">
      <c r="B83" s="19"/>
      <c r="C83" s="11" t="s">
        <v>124</v>
      </c>
      <c r="D83" s="11" t="s">
        <v>124</v>
      </c>
      <c r="E83" s="11" t="s">
        <v>124</v>
      </c>
      <c r="F83" s="11" t="s">
        <v>124</v>
      </c>
      <c r="G83" s="11" t="s">
        <v>124</v>
      </c>
      <c r="H83" s="11" t="s">
        <v>124</v>
      </c>
      <c r="I83" s="11" t="s">
        <v>124</v>
      </c>
      <c r="J83" s="11" t="s">
        <v>124</v>
      </c>
      <c r="K83" s="11" t="s">
        <v>124</v>
      </c>
      <c r="L83" s="11" t="s">
        <v>124</v>
      </c>
      <c r="M83" s="11" t="s">
        <v>124</v>
      </c>
      <c r="N83" s="11" t="s">
        <v>124</v>
      </c>
      <c r="O83" s="10" t="s">
        <v>127</v>
      </c>
    </row>
    <row r="84" spans="2:15" ht="14" x14ac:dyDescent="0.15">
      <c r="B84" s="20"/>
      <c r="C84" s="12" t="s">
        <v>124</v>
      </c>
      <c r="D84" s="12" t="s">
        <v>124</v>
      </c>
      <c r="E84" s="12" t="s">
        <v>124</v>
      </c>
      <c r="F84" s="12" t="s">
        <v>124</v>
      </c>
      <c r="G84" s="12" t="s">
        <v>124</v>
      </c>
      <c r="H84" s="12" t="s">
        <v>124</v>
      </c>
      <c r="I84" s="12" t="s">
        <v>124</v>
      </c>
      <c r="J84" s="12" t="s">
        <v>124</v>
      </c>
      <c r="K84" s="12" t="s">
        <v>124</v>
      </c>
      <c r="L84" s="12" t="s">
        <v>124</v>
      </c>
      <c r="M84" s="12" t="s">
        <v>124</v>
      </c>
      <c r="N84" s="12" t="s">
        <v>124</v>
      </c>
      <c r="O84" s="10" t="s">
        <v>128</v>
      </c>
    </row>
    <row r="85" spans="2:15" ht="14" x14ac:dyDescent="0.15">
      <c r="B85" s="18" t="s">
        <v>134</v>
      </c>
      <c r="C85" s="9" t="s">
        <v>124</v>
      </c>
      <c r="D85" s="9" t="s">
        <v>124</v>
      </c>
      <c r="E85" s="9" t="s">
        <v>124</v>
      </c>
      <c r="F85" s="9" t="s">
        <v>124</v>
      </c>
      <c r="G85" s="9" t="s">
        <v>124</v>
      </c>
      <c r="H85" s="9" t="s">
        <v>124</v>
      </c>
      <c r="I85" s="9" t="s">
        <v>124</v>
      </c>
      <c r="J85" s="9" t="s">
        <v>124</v>
      </c>
      <c r="K85" s="9" t="s">
        <v>124</v>
      </c>
      <c r="L85" s="9" t="s">
        <v>124</v>
      </c>
      <c r="M85" s="9" t="s">
        <v>124</v>
      </c>
      <c r="N85" s="9" t="s">
        <v>124</v>
      </c>
      <c r="O85" s="10" t="s">
        <v>125</v>
      </c>
    </row>
    <row r="86" spans="2:15" ht="24" x14ac:dyDescent="0.15">
      <c r="B86" s="19"/>
      <c r="C86" s="11" t="s">
        <v>124</v>
      </c>
      <c r="D86" s="11" t="s">
        <v>124</v>
      </c>
      <c r="E86" s="11" t="s">
        <v>124</v>
      </c>
      <c r="F86" s="11" t="s">
        <v>124</v>
      </c>
      <c r="G86" s="11" t="s">
        <v>124</v>
      </c>
      <c r="H86" s="11" t="s">
        <v>124</v>
      </c>
      <c r="I86" s="11" t="s">
        <v>124</v>
      </c>
      <c r="J86" s="11" t="s">
        <v>124</v>
      </c>
      <c r="K86" s="11" t="s">
        <v>124</v>
      </c>
      <c r="L86" s="11" t="s">
        <v>124</v>
      </c>
      <c r="M86" s="11" t="s">
        <v>124</v>
      </c>
      <c r="N86" s="11" t="s">
        <v>124</v>
      </c>
      <c r="O86" s="10" t="s">
        <v>126</v>
      </c>
    </row>
    <row r="87" spans="2:15" ht="24" x14ac:dyDescent="0.15">
      <c r="B87" s="19"/>
      <c r="C87" s="11" t="s">
        <v>124</v>
      </c>
      <c r="D87" s="11" t="s">
        <v>124</v>
      </c>
      <c r="E87" s="11" t="s">
        <v>124</v>
      </c>
      <c r="F87" s="11" t="s">
        <v>124</v>
      </c>
      <c r="G87" s="11" t="s">
        <v>124</v>
      </c>
      <c r="H87" s="11" t="s">
        <v>124</v>
      </c>
      <c r="I87" s="11" t="s">
        <v>124</v>
      </c>
      <c r="J87" s="11" t="s">
        <v>124</v>
      </c>
      <c r="K87" s="11" t="s">
        <v>124</v>
      </c>
      <c r="L87" s="11" t="s">
        <v>124</v>
      </c>
      <c r="M87" s="11" t="s">
        <v>124</v>
      </c>
      <c r="N87" s="11" t="s">
        <v>124</v>
      </c>
      <c r="O87" s="10" t="s">
        <v>127</v>
      </c>
    </row>
    <row r="88" spans="2:15" ht="14" x14ac:dyDescent="0.15">
      <c r="B88" s="20"/>
      <c r="C88" s="12" t="s">
        <v>124</v>
      </c>
      <c r="D88" s="12" t="s">
        <v>124</v>
      </c>
      <c r="E88" s="12" t="s">
        <v>124</v>
      </c>
      <c r="F88" s="12" t="s">
        <v>124</v>
      </c>
      <c r="G88" s="12" t="s">
        <v>124</v>
      </c>
      <c r="H88" s="12" t="s">
        <v>124</v>
      </c>
      <c r="I88" s="12" t="s">
        <v>124</v>
      </c>
      <c r="J88" s="12" t="s">
        <v>124</v>
      </c>
      <c r="K88" s="12" t="s">
        <v>124</v>
      </c>
      <c r="L88" s="12" t="s">
        <v>124</v>
      </c>
      <c r="M88" s="12" t="s">
        <v>124</v>
      </c>
      <c r="N88" s="12" t="s">
        <v>124</v>
      </c>
      <c r="O88" s="10" t="s">
        <v>128</v>
      </c>
    </row>
    <row r="89" spans="2:15" ht="14" x14ac:dyDescent="0.15">
      <c r="B89" s="18" t="s">
        <v>135</v>
      </c>
      <c r="C89" s="9" t="s">
        <v>124</v>
      </c>
      <c r="D89" s="9" t="s">
        <v>124</v>
      </c>
      <c r="E89" s="9" t="s">
        <v>124</v>
      </c>
      <c r="F89" s="9" t="s">
        <v>124</v>
      </c>
      <c r="G89" s="9" t="s">
        <v>124</v>
      </c>
      <c r="H89" s="9" t="s">
        <v>124</v>
      </c>
      <c r="I89" s="9" t="s">
        <v>124</v>
      </c>
      <c r="J89" s="9" t="s">
        <v>124</v>
      </c>
      <c r="K89" s="9" t="s">
        <v>124</v>
      </c>
      <c r="L89" s="9" t="s">
        <v>124</v>
      </c>
      <c r="M89" s="9" t="s">
        <v>124</v>
      </c>
      <c r="N89" s="9" t="s">
        <v>124</v>
      </c>
      <c r="O89" s="10" t="s">
        <v>125</v>
      </c>
    </row>
    <row r="90" spans="2:15" ht="24" x14ac:dyDescent="0.15">
      <c r="B90" s="19"/>
      <c r="C90" s="11" t="s">
        <v>124</v>
      </c>
      <c r="D90" s="11" t="s">
        <v>124</v>
      </c>
      <c r="E90" s="11" t="s">
        <v>124</v>
      </c>
      <c r="F90" s="11" t="s">
        <v>124</v>
      </c>
      <c r="G90" s="11" t="s">
        <v>124</v>
      </c>
      <c r="H90" s="11" t="s">
        <v>124</v>
      </c>
      <c r="I90" s="11" t="s">
        <v>124</v>
      </c>
      <c r="J90" s="11" t="s">
        <v>124</v>
      </c>
      <c r="K90" s="11" t="s">
        <v>124</v>
      </c>
      <c r="L90" s="11" t="s">
        <v>124</v>
      </c>
      <c r="M90" s="11" t="s">
        <v>124</v>
      </c>
      <c r="N90" s="11" t="s">
        <v>124</v>
      </c>
      <c r="O90" s="10" t="s">
        <v>126</v>
      </c>
    </row>
    <row r="91" spans="2:15" ht="24" x14ac:dyDescent="0.15">
      <c r="B91" s="19"/>
      <c r="C91" s="11" t="s">
        <v>124</v>
      </c>
      <c r="D91" s="11" t="s">
        <v>124</v>
      </c>
      <c r="E91" s="11" t="s">
        <v>124</v>
      </c>
      <c r="F91" s="11" t="s">
        <v>124</v>
      </c>
      <c r="G91" s="11" t="s">
        <v>124</v>
      </c>
      <c r="H91" s="11" t="s">
        <v>124</v>
      </c>
      <c r="I91" s="11" t="s">
        <v>124</v>
      </c>
      <c r="J91" s="11" t="s">
        <v>124</v>
      </c>
      <c r="K91" s="11" t="s">
        <v>124</v>
      </c>
      <c r="L91" s="11" t="s">
        <v>124</v>
      </c>
      <c r="M91" s="11" t="s">
        <v>124</v>
      </c>
      <c r="N91" s="11" t="s">
        <v>124</v>
      </c>
      <c r="O91" s="10" t="s">
        <v>127</v>
      </c>
    </row>
    <row r="92" spans="2:15" ht="14" x14ac:dyDescent="0.15">
      <c r="B92" s="20"/>
      <c r="C92" s="12" t="s">
        <v>124</v>
      </c>
      <c r="D92" s="12" t="s">
        <v>124</v>
      </c>
      <c r="E92" s="12" t="s">
        <v>124</v>
      </c>
      <c r="F92" s="12" t="s">
        <v>124</v>
      </c>
      <c r="G92" s="12" t="s">
        <v>124</v>
      </c>
      <c r="H92" s="12" t="s">
        <v>124</v>
      </c>
      <c r="I92" s="12" t="s">
        <v>124</v>
      </c>
      <c r="J92" s="12" t="s">
        <v>124</v>
      </c>
      <c r="K92" s="12" t="s">
        <v>124</v>
      </c>
      <c r="L92" s="12" t="s">
        <v>124</v>
      </c>
      <c r="M92" s="12" t="s">
        <v>124</v>
      </c>
      <c r="N92" s="12" t="s">
        <v>124</v>
      </c>
      <c r="O92" s="10" t="s">
        <v>128</v>
      </c>
    </row>
  </sheetData>
  <mergeCells count="10">
    <mergeCell ref="B85:B88"/>
    <mergeCell ref="B89:B92"/>
    <mergeCell ref="AN25:AP25"/>
    <mergeCell ref="AQ25:AS25"/>
    <mergeCell ref="B61:B64"/>
    <mergeCell ref="B65:B68"/>
    <mergeCell ref="B69:B72"/>
    <mergeCell ref="B73:B76"/>
    <mergeCell ref="B77:B80"/>
    <mergeCell ref="B81:B84"/>
  </mergeCells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U86"/>
  <sheetViews>
    <sheetView topLeftCell="O14" workbookViewId="0">
      <selection activeCell="AY54" sqref="AY54"/>
    </sheetView>
  </sheetViews>
  <sheetFormatPr baseColWidth="10" defaultColWidth="9.1640625" defaultRowHeight="13" x14ac:dyDescent="0.15"/>
  <cols>
    <col min="1" max="1" width="20.6640625" style="1" customWidth="1"/>
    <col min="2" max="2" width="12.6640625" style="1" customWidth="1"/>
    <col min="3" max="16384" width="9.1640625" style="1"/>
  </cols>
  <sheetData>
    <row r="2" spans="1:2" x14ac:dyDescent="0.15">
      <c r="A2" s="1" t="s">
        <v>0</v>
      </c>
      <c r="B2" s="1" t="s">
        <v>1</v>
      </c>
    </row>
    <row r="4" spans="1:2" x14ac:dyDescent="0.15">
      <c r="A4" s="1" t="s">
        <v>2</v>
      </c>
    </row>
    <row r="5" spans="1:2" x14ac:dyDescent="0.15">
      <c r="A5" s="1" t="s">
        <v>3</v>
      </c>
    </row>
    <row r="6" spans="1:2" x14ac:dyDescent="0.15">
      <c r="A6" s="1" t="s">
        <v>4</v>
      </c>
      <c r="B6" s="1" t="s">
        <v>5</v>
      </c>
    </row>
    <row r="7" spans="1:2" x14ac:dyDescent="0.15">
      <c r="A7" s="1" t="s">
        <v>6</v>
      </c>
      <c r="B7" s="2">
        <v>44029</v>
      </c>
    </row>
    <row r="8" spans="1:2" x14ac:dyDescent="0.15">
      <c r="A8" s="1" t="s">
        <v>7</v>
      </c>
      <c r="B8" s="3">
        <v>0.54896990740740736</v>
      </c>
    </row>
    <row r="9" spans="1:2" x14ac:dyDescent="0.15">
      <c r="A9" s="1" t="s">
        <v>8</v>
      </c>
      <c r="B9" s="1" t="s">
        <v>9</v>
      </c>
    </row>
    <row r="10" spans="1:2" x14ac:dyDescent="0.15">
      <c r="A10" s="1" t="s">
        <v>10</v>
      </c>
      <c r="B10" s="1" t="s">
        <v>11</v>
      </c>
    </row>
    <row r="11" spans="1:2" x14ac:dyDescent="0.15">
      <c r="A11" s="1" t="s">
        <v>12</v>
      </c>
      <c r="B11" s="1" t="s">
        <v>13</v>
      </c>
    </row>
    <row r="13" spans="1:2" ht="14" x14ac:dyDescent="0.15">
      <c r="A13" s="4" t="s">
        <v>14</v>
      </c>
      <c r="B13" s="5"/>
    </row>
    <row r="14" spans="1:2" x14ac:dyDescent="0.15">
      <c r="A14" s="1" t="s">
        <v>15</v>
      </c>
      <c r="B14" s="1" t="s">
        <v>16</v>
      </c>
    </row>
    <row r="15" spans="1:2" x14ac:dyDescent="0.15">
      <c r="A15" s="1" t="s">
        <v>17</v>
      </c>
    </row>
    <row r="16" spans="1:2" x14ac:dyDescent="0.15">
      <c r="A16" s="1" t="s">
        <v>18</v>
      </c>
      <c r="B16" s="1" t="s">
        <v>136</v>
      </c>
    </row>
    <row r="17" spans="1:99" x14ac:dyDescent="0.15">
      <c r="A17" s="1" t="s">
        <v>20</v>
      </c>
      <c r="B17" s="1" t="s">
        <v>21</v>
      </c>
    </row>
    <row r="18" spans="1:99" x14ac:dyDescent="0.15">
      <c r="B18" s="1" t="s">
        <v>142</v>
      </c>
    </row>
    <row r="19" spans="1:99" x14ac:dyDescent="0.15">
      <c r="B19" s="1" t="s">
        <v>22</v>
      </c>
    </row>
    <row r="20" spans="1:99" x14ac:dyDescent="0.15">
      <c r="B20" s="1" t="s">
        <v>23</v>
      </c>
    </row>
    <row r="21" spans="1:99" x14ac:dyDescent="0.15">
      <c r="A21" s="1" t="s">
        <v>24</v>
      </c>
    </row>
    <row r="23" spans="1:99" x14ac:dyDescent="0.15">
      <c r="A23" s="4">
        <v>405</v>
      </c>
      <c r="B23" s="5"/>
    </row>
    <row r="25" spans="1:99" ht="14" x14ac:dyDescent="0.15">
      <c r="B25" s="6" t="s">
        <v>7</v>
      </c>
      <c r="C25" s="6" t="s">
        <v>25</v>
      </c>
      <c r="D25" s="6" t="s">
        <v>26</v>
      </c>
      <c r="E25" s="6" t="s">
        <v>27</v>
      </c>
      <c r="F25" s="6" t="s">
        <v>28</v>
      </c>
      <c r="G25" s="6" t="s">
        <v>29</v>
      </c>
      <c r="H25" s="6" t="s">
        <v>30</v>
      </c>
      <c r="I25" s="6" t="s">
        <v>31</v>
      </c>
      <c r="J25" s="6" t="s">
        <v>32</v>
      </c>
      <c r="K25" s="6" t="s">
        <v>33</v>
      </c>
      <c r="L25" s="6" t="s">
        <v>34</v>
      </c>
      <c r="M25" s="6" t="s">
        <v>35</v>
      </c>
      <c r="N25" s="6" t="s">
        <v>36</v>
      </c>
      <c r="O25" s="6" t="s">
        <v>37</v>
      </c>
      <c r="P25" s="6" t="s">
        <v>38</v>
      </c>
      <c r="Q25" s="6" t="s">
        <v>39</v>
      </c>
      <c r="R25" s="6" t="s">
        <v>40</v>
      </c>
      <c r="S25" s="6" t="s">
        <v>41</v>
      </c>
      <c r="T25" s="6" t="s">
        <v>42</v>
      </c>
      <c r="U25" s="6" t="s">
        <v>43</v>
      </c>
      <c r="V25" s="6" t="s">
        <v>44</v>
      </c>
      <c r="W25" s="6" t="s">
        <v>45</v>
      </c>
      <c r="X25" s="6" t="s">
        <v>46</v>
      </c>
      <c r="Y25" s="6" t="s">
        <v>47</v>
      </c>
      <c r="Z25" s="6" t="s">
        <v>48</v>
      </c>
      <c r="AA25" s="6" t="s">
        <v>49</v>
      </c>
      <c r="AB25" s="6" t="s">
        <v>50</v>
      </c>
      <c r="AC25" s="6" t="s">
        <v>51</v>
      </c>
      <c r="AD25" s="6" t="s">
        <v>52</v>
      </c>
      <c r="AE25" s="6" t="s">
        <v>53</v>
      </c>
      <c r="AF25" s="6" t="s">
        <v>54</v>
      </c>
      <c r="AG25" s="6" t="s">
        <v>55</v>
      </c>
      <c r="AH25" s="6" t="s">
        <v>56</v>
      </c>
      <c r="AI25" s="6" t="s">
        <v>57</v>
      </c>
      <c r="AJ25" s="6" t="s">
        <v>58</v>
      </c>
      <c r="AK25" s="6" t="s">
        <v>59</v>
      </c>
      <c r="AL25" s="6" t="s">
        <v>60</v>
      </c>
      <c r="AM25" s="6" t="s">
        <v>61</v>
      </c>
      <c r="AN25" s="6" t="s">
        <v>62</v>
      </c>
      <c r="AO25" s="6" t="s">
        <v>63</v>
      </c>
      <c r="AP25" s="6" t="s">
        <v>64</v>
      </c>
      <c r="AQ25" s="6" t="s">
        <v>65</v>
      </c>
      <c r="AR25" s="6" t="s">
        <v>66</v>
      </c>
      <c r="AS25" s="6" t="s">
        <v>67</v>
      </c>
      <c r="AT25" s="21" t="s">
        <v>143</v>
      </c>
      <c r="AU25" s="22"/>
      <c r="AV25" s="23"/>
      <c r="AW25" s="21" t="s">
        <v>144</v>
      </c>
      <c r="AX25" s="22"/>
      <c r="AY25" s="23"/>
      <c r="AZ25" s="6" t="s">
        <v>74</v>
      </c>
      <c r="BA25" s="6" t="s">
        <v>75</v>
      </c>
      <c r="BB25" s="6" t="s">
        <v>76</v>
      </c>
      <c r="BC25" s="6" t="s">
        <v>77</v>
      </c>
      <c r="BD25" s="6" t="s">
        <v>78</v>
      </c>
      <c r="BE25" s="6" t="s">
        <v>79</v>
      </c>
      <c r="BF25" s="6" t="s">
        <v>80</v>
      </c>
      <c r="BG25" s="6" t="s">
        <v>81</v>
      </c>
      <c r="BH25" s="6" t="s">
        <v>82</v>
      </c>
      <c r="BI25" s="6" t="s">
        <v>83</v>
      </c>
      <c r="BJ25" s="6" t="s">
        <v>84</v>
      </c>
      <c r="BK25" s="6" t="s">
        <v>85</v>
      </c>
      <c r="BL25" s="6" t="s">
        <v>86</v>
      </c>
      <c r="BM25" s="6" t="s">
        <v>87</v>
      </c>
      <c r="BN25" s="6" t="s">
        <v>88</v>
      </c>
      <c r="BO25" s="6" t="s">
        <v>89</v>
      </c>
      <c r="BP25" s="6" t="s">
        <v>90</v>
      </c>
      <c r="BQ25" s="6" t="s">
        <v>91</v>
      </c>
      <c r="BR25" s="6" t="s">
        <v>92</v>
      </c>
      <c r="BS25" s="6" t="s">
        <v>93</v>
      </c>
      <c r="BT25" s="6" t="s">
        <v>94</v>
      </c>
      <c r="BU25" s="6" t="s">
        <v>95</v>
      </c>
      <c r="BV25" s="6" t="s">
        <v>96</v>
      </c>
      <c r="BW25" s="6" t="s">
        <v>97</v>
      </c>
      <c r="BX25" s="6" t="s">
        <v>98</v>
      </c>
      <c r="BY25" s="6" t="s">
        <v>99</v>
      </c>
      <c r="BZ25" s="6" t="s">
        <v>100</v>
      </c>
      <c r="CA25" s="6" t="s">
        <v>101</v>
      </c>
      <c r="CB25" s="6" t="s">
        <v>102</v>
      </c>
      <c r="CC25" s="6" t="s">
        <v>103</v>
      </c>
      <c r="CD25" s="6" t="s">
        <v>104</v>
      </c>
      <c r="CE25" s="6" t="s">
        <v>105</v>
      </c>
      <c r="CF25" s="6" t="s">
        <v>106</v>
      </c>
      <c r="CG25" s="6" t="s">
        <v>107</v>
      </c>
      <c r="CH25" s="6" t="s">
        <v>108</v>
      </c>
      <c r="CI25" s="6" t="s">
        <v>109</v>
      </c>
      <c r="CJ25" s="6" t="s">
        <v>110</v>
      </c>
      <c r="CK25" s="6" t="s">
        <v>111</v>
      </c>
      <c r="CL25" s="6" t="s">
        <v>112</v>
      </c>
      <c r="CM25" s="6" t="s">
        <v>113</v>
      </c>
      <c r="CN25" s="6" t="s">
        <v>114</v>
      </c>
      <c r="CO25" s="6" t="s">
        <v>115</v>
      </c>
      <c r="CP25" s="6" t="s">
        <v>116</v>
      </c>
      <c r="CQ25" s="6" t="s">
        <v>117</v>
      </c>
      <c r="CR25" s="6" t="s">
        <v>118</v>
      </c>
      <c r="CS25" s="6" t="s">
        <v>119</v>
      </c>
      <c r="CT25" s="6" t="s">
        <v>120</v>
      </c>
      <c r="CU25" s="6" t="s">
        <v>121</v>
      </c>
    </row>
    <row r="26" spans="1:99" x14ac:dyDescent="0.15">
      <c r="B26" s="15">
        <v>0</v>
      </c>
      <c r="C26" s="7">
        <v>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>
        <v>0.23300000000000001</v>
      </c>
      <c r="AU26" s="7">
        <v>0.221</v>
      </c>
      <c r="AV26" s="7">
        <v>0.22600000000000001</v>
      </c>
      <c r="AW26" s="7">
        <v>0.27900000000000003</v>
      </c>
      <c r="AX26" s="7">
        <v>0.25700000000000001</v>
      </c>
      <c r="AY26" s="7">
        <v>0.26200000000000001</v>
      </c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</row>
    <row r="27" spans="1:99" x14ac:dyDescent="0.15">
      <c r="B27" s="15">
        <f>B26+5</f>
        <v>5</v>
      </c>
      <c r="C27" s="7">
        <v>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>
        <v>0.245</v>
      </c>
      <c r="AU27" s="7">
        <v>0.23100000000000001</v>
      </c>
      <c r="AV27" s="7">
        <v>0.23899999999999999</v>
      </c>
      <c r="AW27" s="7">
        <v>0.311</v>
      </c>
      <c r="AX27" s="7">
        <v>0.28399999999999997</v>
      </c>
      <c r="AY27" s="7">
        <v>0.29399999999999998</v>
      </c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</row>
    <row r="28" spans="1:99" x14ac:dyDescent="0.15">
      <c r="B28" s="15">
        <f t="shared" ref="B28:B50" si="0">B27+5</f>
        <v>10</v>
      </c>
      <c r="C28" s="7">
        <v>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>
        <v>0.25800000000000001</v>
      </c>
      <c r="AU28" s="7">
        <v>0.24199999999999999</v>
      </c>
      <c r="AV28" s="7">
        <v>0.252</v>
      </c>
      <c r="AW28" s="7">
        <v>0.34100000000000003</v>
      </c>
      <c r="AX28" s="7">
        <v>0.311</v>
      </c>
      <c r="AY28" s="7">
        <v>0.32600000000000001</v>
      </c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</row>
    <row r="29" spans="1:99" x14ac:dyDescent="0.15">
      <c r="B29" s="15">
        <f t="shared" si="0"/>
        <v>15</v>
      </c>
      <c r="C29" s="7">
        <v>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>
        <v>0.27100000000000002</v>
      </c>
      <c r="AU29" s="7">
        <v>0.253</v>
      </c>
      <c r="AV29" s="7">
        <v>0.26500000000000001</v>
      </c>
      <c r="AW29" s="7">
        <v>0.371</v>
      </c>
      <c r="AX29" s="7">
        <v>0.33800000000000002</v>
      </c>
      <c r="AY29" s="7">
        <v>0.35899999999999999</v>
      </c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</row>
    <row r="30" spans="1:99" x14ac:dyDescent="0.15">
      <c r="B30" s="15">
        <f t="shared" si="0"/>
        <v>20</v>
      </c>
      <c r="C30" s="7">
        <v>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>
        <v>0.28399999999999997</v>
      </c>
      <c r="AU30" s="7">
        <v>0.26400000000000001</v>
      </c>
      <c r="AV30" s="7">
        <v>0.27800000000000002</v>
      </c>
      <c r="AW30" s="7">
        <v>0.40200000000000002</v>
      </c>
      <c r="AX30" s="7">
        <v>0.36399999999999999</v>
      </c>
      <c r="AY30" s="7">
        <v>0.39100000000000001</v>
      </c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</row>
    <row r="31" spans="1:99" x14ac:dyDescent="0.15">
      <c r="B31" s="15">
        <f t="shared" si="0"/>
        <v>25</v>
      </c>
      <c r="C31" s="7">
        <v>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>
        <v>0.29699999999999999</v>
      </c>
      <c r="AU31" s="7">
        <v>0.27400000000000002</v>
      </c>
      <c r="AV31" s="7">
        <v>0.29099999999999998</v>
      </c>
      <c r="AW31" s="7">
        <v>0.432</v>
      </c>
      <c r="AX31" s="7">
        <v>0.39100000000000001</v>
      </c>
      <c r="AY31" s="7">
        <v>0.42299999999999999</v>
      </c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</row>
    <row r="32" spans="1:99" x14ac:dyDescent="0.15">
      <c r="B32" s="15">
        <f t="shared" si="0"/>
        <v>30</v>
      </c>
      <c r="C32" s="7"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>
        <v>0.31</v>
      </c>
      <c r="AU32" s="7">
        <v>0.28399999999999997</v>
      </c>
      <c r="AV32" s="7">
        <v>0.30399999999999999</v>
      </c>
      <c r="AW32" s="7">
        <v>0.46300000000000002</v>
      </c>
      <c r="AX32" s="7">
        <v>0.41799999999999998</v>
      </c>
      <c r="AY32" s="7">
        <v>0.45500000000000002</v>
      </c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</row>
    <row r="33" spans="2:99" x14ac:dyDescent="0.15">
      <c r="B33" s="15">
        <f t="shared" si="0"/>
        <v>35</v>
      </c>
      <c r="C33" s="7"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>
        <v>0.32300000000000001</v>
      </c>
      <c r="AU33" s="7">
        <v>0.29499999999999998</v>
      </c>
      <c r="AV33" s="7">
        <v>0.317</v>
      </c>
      <c r="AW33" s="7">
        <v>0.49299999999999999</v>
      </c>
      <c r="AX33" s="7">
        <v>0.44500000000000001</v>
      </c>
      <c r="AY33" s="7">
        <v>0.48799999999999999</v>
      </c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</row>
    <row r="34" spans="2:99" x14ac:dyDescent="0.15">
      <c r="B34" s="15">
        <f t="shared" si="0"/>
        <v>40</v>
      </c>
      <c r="C34" s="7"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>
        <v>0.33500000000000002</v>
      </c>
      <c r="AU34" s="7">
        <v>0.30499999999999999</v>
      </c>
      <c r="AV34" s="7">
        <v>0.33</v>
      </c>
      <c r="AW34" s="7">
        <v>0.52300000000000002</v>
      </c>
      <c r="AX34" s="7">
        <v>0.47099999999999997</v>
      </c>
      <c r="AY34" s="7">
        <v>0.52</v>
      </c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</row>
    <row r="35" spans="2:99" x14ac:dyDescent="0.15">
      <c r="B35" s="15">
        <f t="shared" si="0"/>
        <v>45</v>
      </c>
      <c r="C35" s="7"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>
        <v>0.34799999999999998</v>
      </c>
      <c r="AU35" s="7">
        <v>0.316</v>
      </c>
      <c r="AV35" s="7">
        <v>0.34300000000000003</v>
      </c>
      <c r="AW35" s="7">
        <v>0.55300000000000005</v>
      </c>
      <c r="AX35" s="7">
        <v>0.498</v>
      </c>
      <c r="AY35" s="7">
        <v>0.55200000000000005</v>
      </c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</row>
    <row r="36" spans="2:99" x14ac:dyDescent="0.15">
      <c r="B36" s="15">
        <f t="shared" si="0"/>
        <v>50</v>
      </c>
      <c r="C36" s="7">
        <v>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>
        <v>0.36099999999999999</v>
      </c>
      <c r="AU36" s="7">
        <v>0.32700000000000001</v>
      </c>
      <c r="AV36" s="7">
        <v>0.35599999999999998</v>
      </c>
      <c r="AW36" s="7">
        <v>0.58399999999999996</v>
      </c>
      <c r="AX36" s="7">
        <v>0.52500000000000002</v>
      </c>
      <c r="AY36" s="7">
        <v>0.58399999999999996</v>
      </c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</row>
    <row r="37" spans="2:99" x14ac:dyDescent="0.15">
      <c r="B37" s="15">
        <f t="shared" si="0"/>
        <v>55</v>
      </c>
      <c r="C37" s="7">
        <v>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>
        <v>0.374</v>
      </c>
      <c r="AU37" s="7">
        <v>0.33700000000000002</v>
      </c>
      <c r="AV37" s="7">
        <v>0.36899999999999999</v>
      </c>
      <c r="AW37" s="7">
        <v>0.61399999999999999</v>
      </c>
      <c r="AX37" s="7">
        <v>0.55100000000000005</v>
      </c>
      <c r="AY37" s="7">
        <v>0.61599999999999999</v>
      </c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</row>
    <row r="38" spans="2:99" x14ac:dyDescent="0.15">
      <c r="B38" s="15">
        <f t="shared" si="0"/>
        <v>60</v>
      </c>
      <c r="C38" s="7">
        <v>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>
        <v>0.38700000000000001</v>
      </c>
      <c r="AU38" s="7">
        <v>0.34799999999999998</v>
      </c>
      <c r="AV38" s="7">
        <v>0.38200000000000001</v>
      </c>
      <c r="AW38" s="7">
        <v>0.64400000000000002</v>
      </c>
      <c r="AX38" s="7">
        <v>0.57799999999999996</v>
      </c>
      <c r="AY38" s="7">
        <v>0.64800000000000002</v>
      </c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</row>
    <row r="39" spans="2:99" x14ac:dyDescent="0.15">
      <c r="B39" s="15">
        <f t="shared" si="0"/>
        <v>65</v>
      </c>
      <c r="C39" s="7">
        <v>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>
        <v>0.4</v>
      </c>
      <c r="AU39" s="7">
        <v>0.35799999999999998</v>
      </c>
      <c r="AV39" s="7">
        <v>0.39500000000000002</v>
      </c>
      <c r="AW39" s="7">
        <v>0.67400000000000004</v>
      </c>
      <c r="AX39" s="7">
        <v>0.60499999999999998</v>
      </c>
      <c r="AY39" s="7">
        <v>0.68</v>
      </c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</row>
    <row r="40" spans="2:99" x14ac:dyDescent="0.15">
      <c r="B40" s="15">
        <f t="shared" si="0"/>
        <v>70</v>
      </c>
      <c r="C40" s="7">
        <v>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>
        <v>0.41199999999999998</v>
      </c>
      <c r="AU40" s="7">
        <v>0.36899999999999999</v>
      </c>
      <c r="AV40" s="7">
        <v>0.40799999999999997</v>
      </c>
      <c r="AW40" s="7">
        <v>0.70499999999999996</v>
      </c>
      <c r="AX40" s="7">
        <v>0.63100000000000001</v>
      </c>
      <c r="AY40" s="7">
        <v>0.71199999999999997</v>
      </c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</row>
    <row r="41" spans="2:99" x14ac:dyDescent="0.15">
      <c r="B41" s="15">
        <f t="shared" si="0"/>
        <v>75</v>
      </c>
      <c r="C41" s="7">
        <v>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>
        <v>0.42499999999999999</v>
      </c>
      <c r="AU41" s="7">
        <v>0.379</v>
      </c>
      <c r="AV41" s="7">
        <v>0.42099999999999999</v>
      </c>
      <c r="AW41" s="7">
        <v>0.73499999999999999</v>
      </c>
      <c r="AX41" s="7">
        <v>0.65800000000000003</v>
      </c>
      <c r="AY41" s="7">
        <v>0.74399999999999999</v>
      </c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</row>
    <row r="42" spans="2:99" x14ac:dyDescent="0.15">
      <c r="B42" s="15">
        <f t="shared" si="0"/>
        <v>80</v>
      </c>
      <c r="C42" s="7">
        <v>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>
        <v>0.438</v>
      </c>
      <c r="AU42" s="7">
        <v>0.39</v>
      </c>
      <c r="AV42" s="7">
        <v>0.434</v>
      </c>
      <c r="AW42" s="7">
        <v>0.76500000000000001</v>
      </c>
      <c r="AX42" s="7">
        <v>0.68400000000000005</v>
      </c>
      <c r="AY42" s="7">
        <v>0.77600000000000002</v>
      </c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</row>
    <row r="43" spans="2:99" x14ac:dyDescent="0.15">
      <c r="B43" s="15">
        <f t="shared" si="0"/>
        <v>85</v>
      </c>
      <c r="C43" s="7">
        <v>0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>
        <v>0.45100000000000001</v>
      </c>
      <c r="AU43" s="7">
        <v>0.4</v>
      </c>
      <c r="AV43" s="7">
        <v>0.44700000000000001</v>
      </c>
      <c r="AW43" s="7">
        <v>0.79500000000000004</v>
      </c>
      <c r="AX43" s="7">
        <v>0.71099999999999997</v>
      </c>
      <c r="AY43" s="7">
        <v>0.80800000000000005</v>
      </c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</row>
    <row r="44" spans="2:99" x14ac:dyDescent="0.15">
      <c r="B44" s="15">
        <f t="shared" si="0"/>
        <v>90</v>
      </c>
      <c r="C44" s="7">
        <v>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>
        <v>0.46400000000000002</v>
      </c>
      <c r="AU44" s="7">
        <v>0.41099999999999998</v>
      </c>
      <c r="AV44" s="7">
        <v>0.45900000000000002</v>
      </c>
      <c r="AW44" s="7">
        <v>0.82499999999999996</v>
      </c>
      <c r="AX44" s="7">
        <v>0.73699999999999999</v>
      </c>
      <c r="AY44" s="7">
        <v>0.84</v>
      </c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</row>
    <row r="45" spans="2:99" x14ac:dyDescent="0.15">
      <c r="B45" s="15">
        <f t="shared" si="0"/>
        <v>95</v>
      </c>
      <c r="C45" s="7">
        <v>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>
        <v>0.47699999999999998</v>
      </c>
      <c r="AU45" s="7">
        <v>0.42099999999999999</v>
      </c>
      <c r="AV45" s="7">
        <v>0.47199999999999998</v>
      </c>
      <c r="AW45" s="7">
        <v>0.85499999999999998</v>
      </c>
      <c r="AX45" s="7">
        <v>0.76300000000000001</v>
      </c>
      <c r="AY45" s="7">
        <v>0.871</v>
      </c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</row>
    <row r="46" spans="2:99" x14ac:dyDescent="0.15">
      <c r="B46" s="15">
        <f t="shared" si="0"/>
        <v>100</v>
      </c>
      <c r="C46" s="7">
        <v>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>
        <v>0.49</v>
      </c>
      <c r="AU46" s="7">
        <v>0.432</v>
      </c>
      <c r="AV46" s="7">
        <v>0.48499999999999999</v>
      </c>
      <c r="AW46" s="7">
        <v>0.88500000000000001</v>
      </c>
      <c r="AX46" s="7">
        <v>0.79</v>
      </c>
      <c r="AY46" s="7">
        <v>0.90300000000000002</v>
      </c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</row>
    <row r="47" spans="2:99" x14ac:dyDescent="0.15">
      <c r="B47" s="15">
        <f t="shared" si="0"/>
        <v>105</v>
      </c>
      <c r="C47" s="7">
        <v>0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>
        <v>0.502</v>
      </c>
      <c r="AU47" s="7">
        <v>0.442</v>
      </c>
      <c r="AV47" s="7">
        <v>0.498</v>
      </c>
      <c r="AW47" s="7">
        <v>0.91500000000000004</v>
      </c>
      <c r="AX47" s="7">
        <v>0.81599999999999995</v>
      </c>
      <c r="AY47" s="7">
        <v>0.93500000000000005</v>
      </c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</row>
    <row r="48" spans="2:99" x14ac:dyDescent="0.15">
      <c r="B48" s="15">
        <f t="shared" si="0"/>
        <v>110</v>
      </c>
      <c r="C48" s="7">
        <v>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>
        <v>0.51500000000000001</v>
      </c>
      <c r="AU48" s="7">
        <v>0.45200000000000001</v>
      </c>
      <c r="AV48" s="7">
        <v>0.51100000000000001</v>
      </c>
      <c r="AW48" s="7">
        <v>0.94499999999999995</v>
      </c>
      <c r="AX48" s="7">
        <v>0.84299999999999997</v>
      </c>
      <c r="AY48" s="7">
        <v>0.96599999999999997</v>
      </c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</row>
    <row r="49" spans="1:99" x14ac:dyDescent="0.15">
      <c r="B49" s="15">
        <f t="shared" si="0"/>
        <v>115</v>
      </c>
      <c r="C49" s="7">
        <v>0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>
        <v>0.52800000000000002</v>
      </c>
      <c r="AU49" s="7">
        <v>0.46300000000000002</v>
      </c>
      <c r="AV49" s="7">
        <v>0.52400000000000002</v>
      </c>
      <c r="AW49" s="7">
        <v>0.97499999999999998</v>
      </c>
      <c r="AX49" s="7">
        <v>0.86899999999999999</v>
      </c>
      <c r="AY49" s="7">
        <v>0.998</v>
      </c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</row>
    <row r="50" spans="1:99" x14ac:dyDescent="0.15">
      <c r="B50" s="15">
        <f t="shared" si="0"/>
        <v>120</v>
      </c>
      <c r="C50" s="7">
        <v>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>
        <v>0.54100000000000004</v>
      </c>
      <c r="AU50" s="7">
        <v>0.47299999999999998</v>
      </c>
      <c r="AV50" s="7">
        <v>0.53700000000000003</v>
      </c>
      <c r="AW50" s="7">
        <v>1.0049999999999999</v>
      </c>
      <c r="AX50" s="7">
        <v>0.89500000000000002</v>
      </c>
      <c r="AY50" s="7">
        <v>1.03</v>
      </c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</row>
    <row r="51" spans="1:99" x14ac:dyDescent="0.15">
      <c r="AT51" s="1">
        <f>SLOPE(AT26:AT38,$B$26:$B$38)</f>
        <v>2.5714285714285717E-3</v>
      </c>
      <c r="AU51" s="1">
        <f t="shared" ref="AU51:AY51" si="1">SLOPE(AU26:AU38,$B$26:$B$38)</f>
        <v>2.1142857142857144E-3</v>
      </c>
      <c r="AV51" s="1">
        <f t="shared" si="1"/>
        <v>2.6000000000000003E-3</v>
      </c>
      <c r="AW51" s="1">
        <f t="shared" si="1"/>
        <v>6.0725274725274732E-3</v>
      </c>
      <c r="AX51" s="1">
        <f t="shared" si="1"/>
        <v>5.3461538461538468E-3</v>
      </c>
      <c r="AY51" s="1">
        <f t="shared" si="1"/>
        <v>6.4395604395604397E-3</v>
      </c>
    </row>
    <row r="52" spans="1:99" ht="14" x14ac:dyDescent="0.15">
      <c r="A52" s="4" t="s">
        <v>122</v>
      </c>
      <c r="B52" s="5"/>
    </row>
    <row r="53" spans="1:99" x14ac:dyDescent="0.15">
      <c r="AU53" s="1">
        <f>AVERAGE(AT51:AV51)</f>
        <v>2.4285714285714288E-3</v>
      </c>
      <c r="AV53" s="1">
        <f>_xlfn.STDEV.P(AT51:AV51)</f>
        <v>2.2253945610567483E-4</v>
      </c>
      <c r="AX53" s="1">
        <f>AVERAGE(AW51:AY51)</f>
        <v>5.9527472527472541E-3</v>
      </c>
      <c r="AY53" s="1">
        <f>_xlfn.STDEV.P(AW51:AY51)</f>
        <v>4.5434566166756117E-4</v>
      </c>
    </row>
    <row r="54" spans="1:99" x14ac:dyDescent="0.15">
      <c r="B54" s="8"/>
      <c r="C54" s="6">
        <v>1</v>
      </c>
      <c r="D54" s="6">
        <v>2</v>
      </c>
      <c r="E54" s="6">
        <v>3</v>
      </c>
      <c r="F54" s="6">
        <v>4</v>
      </c>
      <c r="G54" s="6">
        <v>5</v>
      </c>
      <c r="H54" s="6">
        <v>6</v>
      </c>
      <c r="I54" s="6">
        <v>7</v>
      </c>
      <c r="J54" s="6">
        <v>8</v>
      </c>
      <c r="K54" s="6">
        <v>9</v>
      </c>
      <c r="L54" s="6">
        <v>10</v>
      </c>
      <c r="M54" s="6">
        <v>11</v>
      </c>
      <c r="N54" s="6">
        <v>12</v>
      </c>
    </row>
    <row r="55" spans="1:99" ht="14" x14ac:dyDescent="0.15">
      <c r="B55" s="18" t="s">
        <v>123</v>
      </c>
      <c r="C55" s="9" t="s">
        <v>124</v>
      </c>
      <c r="D55" s="9" t="s">
        <v>124</v>
      </c>
      <c r="E55" s="9" t="s">
        <v>124</v>
      </c>
      <c r="F55" s="9" t="s">
        <v>124</v>
      </c>
      <c r="G55" s="9" t="s">
        <v>124</v>
      </c>
      <c r="H55" s="9" t="s">
        <v>124</v>
      </c>
      <c r="I55" s="9" t="s">
        <v>124</v>
      </c>
      <c r="J55" s="9" t="s">
        <v>124</v>
      </c>
      <c r="K55" s="9" t="s">
        <v>124</v>
      </c>
      <c r="L55" s="9" t="s">
        <v>124</v>
      </c>
      <c r="M55" s="9" t="s">
        <v>124</v>
      </c>
      <c r="N55" s="9" t="s">
        <v>124</v>
      </c>
      <c r="O55" s="10" t="s">
        <v>125</v>
      </c>
    </row>
    <row r="56" spans="1:99" ht="24" x14ac:dyDescent="0.15">
      <c r="B56" s="19"/>
      <c r="C56" s="11" t="s">
        <v>124</v>
      </c>
      <c r="D56" s="11" t="s">
        <v>124</v>
      </c>
      <c r="E56" s="11" t="s">
        <v>124</v>
      </c>
      <c r="F56" s="11" t="s">
        <v>124</v>
      </c>
      <c r="G56" s="11" t="s">
        <v>124</v>
      </c>
      <c r="H56" s="11" t="s">
        <v>124</v>
      </c>
      <c r="I56" s="11" t="s">
        <v>124</v>
      </c>
      <c r="J56" s="11" t="s">
        <v>124</v>
      </c>
      <c r="K56" s="11" t="s">
        <v>124</v>
      </c>
      <c r="L56" s="11" t="s">
        <v>124</v>
      </c>
      <c r="M56" s="11" t="s">
        <v>124</v>
      </c>
      <c r="N56" s="11" t="s">
        <v>124</v>
      </c>
      <c r="O56" s="10" t="s">
        <v>126</v>
      </c>
    </row>
    <row r="57" spans="1:99" ht="24" x14ac:dyDescent="0.15">
      <c r="B57" s="19"/>
      <c r="C57" s="11" t="s">
        <v>124</v>
      </c>
      <c r="D57" s="11" t="s">
        <v>124</v>
      </c>
      <c r="E57" s="11" t="s">
        <v>124</v>
      </c>
      <c r="F57" s="11" t="s">
        <v>124</v>
      </c>
      <c r="G57" s="11" t="s">
        <v>124</v>
      </c>
      <c r="H57" s="11" t="s">
        <v>124</v>
      </c>
      <c r="I57" s="11" t="s">
        <v>124</v>
      </c>
      <c r="J57" s="11" t="s">
        <v>124</v>
      </c>
      <c r="K57" s="11" t="s">
        <v>124</v>
      </c>
      <c r="L57" s="11" t="s">
        <v>124</v>
      </c>
      <c r="M57" s="11" t="s">
        <v>124</v>
      </c>
      <c r="N57" s="11" t="s">
        <v>124</v>
      </c>
      <c r="O57" s="10" t="s">
        <v>127</v>
      </c>
    </row>
    <row r="58" spans="1:99" ht="14" x14ac:dyDescent="0.15">
      <c r="B58" s="20"/>
      <c r="C58" s="12" t="s">
        <v>124</v>
      </c>
      <c r="D58" s="12" t="s">
        <v>124</v>
      </c>
      <c r="E58" s="12" t="s">
        <v>124</v>
      </c>
      <c r="F58" s="12" t="s">
        <v>124</v>
      </c>
      <c r="G58" s="12" t="s">
        <v>124</v>
      </c>
      <c r="H58" s="12" t="s">
        <v>124</v>
      </c>
      <c r="I58" s="12" t="s">
        <v>124</v>
      </c>
      <c r="J58" s="12" t="s">
        <v>124</v>
      </c>
      <c r="K58" s="12" t="s">
        <v>124</v>
      </c>
      <c r="L58" s="12" t="s">
        <v>124</v>
      </c>
      <c r="M58" s="12" t="s">
        <v>124</v>
      </c>
      <c r="N58" s="12" t="s">
        <v>124</v>
      </c>
      <c r="O58" s="10" t="s">
        <v>128</v>
      </c>
    </row>
    <row r="59" spans="1:99" ht="14" x14ac:dyDescent="0.15">
      <c r="B59" s="18" t="s">
        <v>129</v>
      </c>
      <c r="C59" s="9" t="s">
        <v>124</v>
      </c>
      <c r="D59" s="9" t="s">
        <v>124</v>
      </c>
      <c r="E59" s="9" t="s">
        <v>124</v>
      </c>
      <c r="F59" s="9" t="s">
        <v>124</v>
      </c>
      <c r="G59" s="9" t="s">
        <v>124</v>
      </c>
      <c r="H59" s="9" t="s">
        <v>124</v>
      </c>
      <c r="I59" s="9" t="s">
        <v>124</v>
      </c>
      <c r="J59" s="9" t="s">
        <v>124</v>
      </c>
      <c r="K59" s="9" t="s">
        <v>124</v>
      </c>
      <c r="L59" s="9" t="s">
        <v>124</v>
      </c>
      <c r="M59" s="9" t="s">
        <v>124</v>
      </c>
      <c r="N59" s="9" t="s">
        <v>124</v>
      </c>
      <c r="O59" s="10" t="s">
        <v>125</v>
      </c>
    </row>
    <row r="60" spans="1:99" ht="24" x14ac:dyDescent="0.15">
      <c r="B60" s="19"/>
      <c r="C60" s="11" t="s">
        <v>124</v>
      </c>
      <c r="D60" s="11" t="s">
        <v>124</v>
      </c>
      <c r="E60" s="11" t="s">
        <v>124</v>
      </c>
      <c r="F60" s="11" t="s">
        <v>124</v>
      </c>
      <c r="G60" s="11" t="s">
        <v>124</v>
      </c>
      <c r="H60" s="11" t="s">
        <v>124</v>
      </c>
      <c r="I60" s="11" t="s">
        <v>124</v>
      </c>
      <c r="J60" s="11" t="s">
        <v>124</v>
      </c>
      <c r="K60" s="11" t="s">
        <v>124</v>
      </c>
      <c r="L60" s="11" t="s">
        <v>124</v>
      </c>
      <c r="M60" s="11" t="s">
        <v>124</v>
      </c>
      <c r="N60" s="11" t="s">
        <v>124</v>
      </c>
      <c r="O60" s="10" t="s">
        <v>126</v>
      </c>
    </row>
    <row r="61" spans="1:99" ht="24" x14ac:dyDescent="0.15">
      <c r="B61" s="19"/>
      <c r="C61" s="11" t="s">
        <v>124</v>
      </c>
      <c r="D61" s="11" t="s">
        <v>124</v>
      </c>
      <c r="E61" s="11" t="s">
        <v>124</v>
      </c>
      <c r="F61" s="11" t="s">
        <v>124</v>
      </c>
      <c r="G61" s="11" t="s">
        <v>124</v>
      </c>
      <c r="H61" s="11" t="s">
        <v>124</v>
      </c>
      <c r="I61" s="11" t="s">
        <v>124</v>
      </c>
      <c r="J61" s="11" t="s">
        <v>124</v>
      </c>
      <c r="K61" s="11" t="s">
        <v>124</v>
      </c>
      <c r="L61" s="11" t="s">
        <v>124</v>
      </c>
      <c r="M61" s="11" t="s">
        <v>124</v>
      </c>
      <c r="N61" s="11" t="s">
        <v>124</v>
      </c>
      <c r="O61" s="10" t="s">
        <v>127</v>
      </c>
    </row>
    <row r="62" spans="1:99" ht="14" x14ac:dyDescent="0.15">
      <c r="B62" s="20"/>
      <c r="C62" s="12" t="s">
        <v>124</v>
      </c>
      <c r="D62" s="12" t="s">
        <v>124</v>
      </c>
      <c r="E62" s="12" t="s">
        <v>124</v>
      </c>
      <c r="F62" s="12" t="s">
        <v>124</v>
      </c>
      <c r="G62" s="12" t="s">
        <v>124</v>
      </c>
      <c r="H62" s="12" t="s">
        <v>124</v>
      </c>
      <c r="I62" s="12" t="s">
        <v>124</v>
      </c>
      <c r="J62" s="12" t="s">
        <v>124</v>
      </c>
      <c r="K62" s="12" t="s">
        <v>124</v>
      </c>
      <c r="L62" s="12" t="s">
        <v>124</v>
      </c>
      <c r="M62" s="12" t="s">
        <v>124</v>
      </c>
      <c r="N62" s="12" t="s">
        <v>124</v>
      </c>
      <c r="O62" s="10" t="s">
        <v>128</v>
      </c>
    </row>
    <row r="63" spans="1:99" ht="14" x14ac:dyDescent="0.15">
      <c r="B63" s="18" t="s">
        <v>130</v>
      </c>
      <c r="C63" s="9" t="s">
        <v>124</v>
      </c>
      <c r="D63" s="9" t="s">
        <v>124</v>
      </c>
      <c r="E63" s="9" t="s">
        <v>124</v>
      </c>
      <c r="F63" s="9" t="s">
        <v>124</v>
      </c>
      <c r="G63" s="9" t="s">
        <v>124</v>
      </c>
      <c r="H63" s="9" t="s">
        <v>124</v>
      </c>
      <c r="I63" s="9" t="s">
        <v>124</v>
      </c>
      <c r="J63" s="9" t="s">
        <v>124</v>
      </c>
      <c r="K63" s="9" t="s">
        <v>124</v>
      </c>
      <c r="L63" s="9" t="s">
        <v>124</v>
      </c>
      <c r="M63" s="9" t="s">
        <v>124</v>
      </c>
      <c r="N63" s="9" t="s">
        <v>124</v>
      </c>
      <c r="O63" s="10" t="s">
        <v>125</v>
      </c>
    </row>
    <row r="64" spans="1:99" ht="24" x14ac:dyDescent="0.15">
      <c r="B64" s="19"/>
      <c r="C64" s="11" t="s">
        <v>124</v>
      </c>
      <c r="D64" s="11" t="s">
        <v>124</v>
      </c>
      <c r="E64" s="11" t="s">
        <v>124</v>
      </c>
      <c r="F64" s="11" t="s">
        <v>124</v>
      </c>
      <c r="G64" s="11" t="s">
        <v>124</v>
      </c>
      <c r="H64" s="11" t="s">
        <v>124</v>
      </c>
      <c r="I64" s="11" t="s">
        <v>124</v>
      </c>
      <c r="J64" s="11" t="s">
        <v>124</v>
      </c>
      <c r="K64" s="11" t="s">
        <v>124</v>
      </c>
      <c r="L64" s="11" t="s">
        <v>124</v>
      </c>
      <c r="M64" s="11" t="s">
        <v>124</v>
      </c>
      <c r="N64" s="11" t="s">
        <v>124</v>
      </c>
      <c r="O64" s="10" t="s">
        <v>126</v>
      </c>
    </row>
    <row r="65" spans="2:15" ht="24" x14ac:dyDescent="0.15">
      <c r="B65" s="19"/>
      <c r="C65" s="11" t="s">
        <v>124</v>
      </c>
      <c r="D65" s="11" t="s">
        <v>124</v>
      </c>
      <c r="E65" s="11" t="s">
        <v>124</v>
      </c>
      <c r="F65" s="11" t="s">
        <v>124</v>
      </c>
      <c r="G65" s="11" t="s">
        <v>124</v>
      </c>
      <c r="H65" s="11" t="s">
        <v>124</v>
      </c>
      <c r="I65" s="11" t="s">
        <v>124</v>
      </c>
      <c r="J65" s="11" t="s">
        <v>124</v>
      </c>
      <c r="K65" s="11" t="s">
        <v>124</v>
      </c>
      <c r="L65" s="11" t="s">
        <v>124</v>
      </c>
      <c r="M65" s="11" t="s">
        <v>124</v>
      </c>
      <c r="N65" s="11" t="s">
        <v>124</v>
      </c>
      <c r="O65" s="10" t="s">
        <v>127</v>
      </c>
    </row>
    <row r="66" spans="2:15" ht="14" x14ac:dyDescent="0.15">
      <c r="B66" s="20"/>
      <c r="C66" s="12" t="s">
        <v>124</v>
      </c>
      <c r="D66" s="12" t="s">
        <v>124</v>
      </c>
      <c r="E66" s="12" t="s">
        <v>124</v>
      </c>
      <c r="F66" s="12" t="s">
        <v>124</v>
      </c>
      <c r="G66" s="12" t="s">
        <v>124</v>
      </c>
      <c r="H66" s="12" t="s">
        <v>124</v>
      </c>
      <c r="I66" s="12" t="s">
        <v>124</v>
      </c>
      <c r="J66" s="12" t="s">
        <v>124</v>
      </c>
      <c r="K66" s="12" t="s">
        <v>124</v>
      </c>
      <c r="L66" s="12" t="s">
        <v>124</v>
      </c>
      <c r="M66" s="12" t="s">
        <v>124</v>
      </c>
      <c r="N66" s="12" t="s">
        <v>124</v>
      </c>
      <c r="O66" s="10" t="s">
        <v>128</v>
      </c>
    </row>
    <row r="67" spans="2:15" ht="14" x14ac:dyDescent="0.15">
      <c r="B67" s="18" t="s">
        <v>131</v>
      </c>
      <c r="C67" s="9" t="s">
        <v>124</v>
      </c>
      <c r="D67" s="9" t="s">
        <v>124</v>
      </c>
      <c r="E67" s="9" t="s">
        <v>124</v>
      </c>
      <c r="F67" s="9" t="s">
        <v>124</v>
      </c>
      <c r="G67" s="9" t="s">
        <v>124</v>
      </c>
      <c r="H67" s="9" t="s">
        <v>124</v>
      </c>
      <c r="I67" s="9">
        <v>155.52000000000001</v>
      </c>
      <c r="J67" s="9">
        <v>129.12</v>
      </c>
      <c r="K67" s="9">
        <v>156.47999999999999</v>
      </c>
      <c r="L67" s="9">
        <v>367.08</v>
      </c>
      <c r="M67" s="9">
        <v>320.88</v>
      </c>
      <c r="N67" s="9">
        <v>387.72</v>
      </c>
      <c r="O67" s="10" t="s">
        <v>125</v>
      </c>
    </row>
    <row r="68" spans="2:15" ht="24" x14ac:dyDescent="0.15">
      <c r="B68" s="19"/>
      <c r="C68" s="11" t="s">
        <v>124</v>
      </c>
      <c r="D68" s="11" t="s">
        <v>124</v>
      </c>
      <c r="E68" s="11" t="s">
        <v>124</v>
      </c>
      <c r="F68" s="11" t="s">
        <v>124</v>
      </c>
      <c r="G68" s="11" t="s">
        <v>124</v>
      </c>
      <c r="H68" s="11" t="s">
        <v>124</v>
      </c>
      <c r="I68" s="11">
        <v>1</v>
      </c>
      <c r="J68" s="11">
        <v>1</v>
      </c>
      <c r="K68" s="11">
        <v>1</v>
      </c>
      <c r="L68" s="11">
        <v>1</v>
      </c>
      <c r="M68" s="11">
        <v>1</v>
      </c>
      <c r="N68" s="11">
        <v>1</v>
      </c>
      <c r="O68" s="10" t="s">
        <v>126</v>
      </c>
    </row>
    <row r="69" spans="2:15" ht="24" x14ac:dyDescent="0.15">
      <c r="B69" s="19"/>
      <c r="C69" s="11" t="s">
        <v>124</v>
      </c>
      <c r="D69" s="11" t="s">
        <v>124</v>
      </c>
      <c r="E69" s="11" t="s">
        <v>124</v>
      </c>
      <c r="F69" s="11" t="s">
        <v>124</v>
      </c>
      <c r="G69" s="11" t="s">
        <v>124</v>
      </c>
      <c r="H69" s="11" t="s">
        <v>124</v>
      </c>
      <c r="I69" s="13">
        <v>2.8935185185185189E-4</v>
      </c>
      <c r="J69" s="13">
        <v>1.1574074074074073E-4</v>
      </c>
      <c r="K69" s="13">
        <v>1.1574074074074073E-4</v>
      </c>
      <c r="L69" s="13">
        <v>1.1574074074074073E-4</v>
      </c>
      <c r="M69" s="13">
        <v>2.8935185185185189E-4</v>
      </c>
      <c r="N69" s="13">
        <v>1.7361111111111112E-4</v>
      </c>
      <c r="O69" s="10" t="s">
        <v>127</v>
      </c>
    </row>
    <row r="70" spans="2:15" ht="14" x14ac:dyDescent="0.15">
      <c r="B70" s="20"/>
      <c r="C70" s="12" t="s">
        <v>124</v>
      </c>
      <c r="D70" s="12" t="s">
        <v>124</v>
      </c>
      <c r="E70" s="12" t="s">
        <v>124</v>
      </c>
      <c r="F70" s="12" t="s">
        <v>124</v>
      </c>
      <c r="G70" s="12" t="s">
        <v>124</v>
      </c>
      <c r="H70" s="12" t="s">
        <v>124</v>
      </c>
      <c r="I70" s="14">
        <v>0</v>
      </c>
      <c r="J70" s="12" t="s">
        <v>124</v>
      </c>
      <c r="K70" s="12" t="s">
        <v>124</v>
      </c>
      <c r="L70" s="12" t="s">
        <v>124</v>
      </c>
      <c r="M70" s="14">
        <v>0</v>
      </c>
      <c r="N70" s="14">
        <v>0</v>
      </c>
      <c r="O70" s="10" t="s">
        <v>128</v>
      </c>
    </row>
    <row r="71" spans="2:15" ht="14" x14ac:dyDescent="0.15">
      <c r="B71" s="18" t="s">
        <v>132</v>
      </c>
      <c r="C71" s="9" t="s">
        <v>124</v>
      </c>
      <c r="D71" s="9" t="s">
        <v>124</v>
      </c>
      <c r="E71" s="9" t="s">
        <v>124</v>
      </c>
      <c r="F71" s="9" t="s">
        <v>124</v>
      </c>
      <c r="G71" s="9" t="s">
        <v>124</v>
      </c>
      <c r="H71" s="9" t="s">
        <v>124</v>
      </c>
      <c r="I71" s="9" t="s">
        <v>124</v>
      </c>
      <c r="J71" s="9" t="s">
        <v>124</v>
      </c>
      <c r="K71" s="9" t="s">
        <v>124</v>
      </c>
      <c r="L71" s="9" t="s">
        <v>124</v>
      </c>
      <c r="M71" s="9" t="s">
        <v>124</v>
      </c>
      <c r="N71" s="9" t="s">
        <v>124</v>
      </c>
      <c r="O71" s="10" t="s">
        <v>125</v>
      </c>
    </row>
    <row r="72" spans="2:15" ht="24" x14ac:dyDescent="0.15">
      <c r="B72" s="19"/>
      <c r="C72" s="11" t="s">
        <v>124</v>
      </c>
      <c r="D72" s="11" t="s">
        <v>124</v>
      </c>
      <c r="E72" s="11" t="s">
        <v>124</v>
      </c>
      <c r="F72" s="11" t="s">
        <v>124</v>
      </c>
      <c r="G72" s="11" t="s">
        <v>124</v>
      </c>
      <c r="H72" s="11" t="s">
        <v>124</v>
      </c>
      <c r="I72" s="11" t="s">
        <v>124</v>
      </c>
      <c r="J72" s="11" t="s">
        <v>124</v>
      </c>
      <c r="K72" s="11" t="s">
        <v>124</v>
      </c>
      <c r="L72" s="11" t="s">
        <v>124</v>
      </c>
      <c r="M72" s="11" t="s">
        <v>124</v>
      </c>
      <c r="N72" s="11" t="s">
        <v>124</v>
      </c>
      <c r="O72" s="10" t="s">
        <v>126</v>
      </c>
    </row>
    <row r="73" spans="2:15" ht="24" x14ac:dyDescent="0.15">
      <c r="B73" s="19"/>
      <c r="C73" s="11" t="s">
        <v>124</v>
      </c>
      <c r="D73" s="11" t="s">
        <v>124</v>
      </c>
      <c r="E73" s="11" t="s">
        <v>124</v>
      </c>
      <c r="F73" s="11" t="s">
        <v>124</v>
      </c>
      <c r="G73" s="11" t="s">
        <v>124</v>
      </c>
      <c r="H73" s="11" t="s">
        <v>124</v>
      </c>
      <c r="I73" s="11" t="s">
        <v>124</v>
      </c>
      <c r="J73" s="11" t="s">
        <v>124</v>
      </c>
      <c r="K73" s="11" t="s">
        <v>124</v>
      </c>
      <c r="L73" s="11" t="s">
        <v>124</v>
      </c>
      <c r="M73" s="11" t="s">
        <v>124</v>
      </c>
      <c r="N73" s="11" t="s">
        <v>124</v>
      </c>
      <c r="O73" s="10" t="s">
        <v>127</v>
      </c>
    </row>
    <row r="74" spans="2:15" ht="14" x14ac:dyDescent="0.15">
      <c r="B74" s="20"/>
      <c r="C74" s="12" t="s">
        <v>124</v>
      </c>
      <c r="D74" s="12" t="s">
        <v>124</v>
      </c>
      <c r="E74" s="12" t="s">
        <v>124</v>
      </c>
      <c r="F74" s="12" t="s">
        <v>124</v>
      </c>
      <c r="G74" s="12" t="s">
        <v>124</v>
      </c>
      <c r="H74" s="12" t="s">
        <v>124</v>
      </c>
      <c r="I74" s="12" t="s">
        <v>124</v>
      </c>
      <c r="J74" s="12" t="s">
        <v>124</v>
      </c>
      <c r="K74" s="12" t="s">
        <v>124</v>
      </c>
      <c r="L74" s="12" t="s">
        <v>124</v>
      </c>
      <c r="M74" s="12" t="s">
        <v>124</v>
      </c>
      <c r="N74" s="12" t="s">
        <v>124</v>
      </c>
      <c r="O74" s="10" t="s">
        <v>128</v>
      </c>
    </row>
    <row r="75" spans="2:15" ht="14" x14ac:dyDescent="0.15">
      <c r="B75" s="18" t="s">
        <v>133</v>
      </c>
      <c r="C75" s="9" t="s">
        <v>124</v>
      </c>
      <c r="D75" s="9" t="s">
        <v>124</v>
      </c>
      <c r="E75" s="9" t="s">
        <v>124</v>
      </c>
      <c r="F75" s="9" t="s">
        <v>124</v>
      </c>
      <c r="G75" s="9" t="s">
        <v>124</v>
      </c>
      <c r="H75" s="9" t="s">
        <v>124</v>
      </c>
      <c r="I75" s="9" t="s">
        <v>124</v>
      </c>
      <c r="J75" s="9" t="s">
        <v>124</v>
      </c>
      <c r="K75" s="9" t="s">
        <v>124</v>
      </c>
      <c r="L75" s="9" t="s">
        <v>124</v>
      </c>
      <c r="M75" s="9" t="s">
        <v>124</v>
      </c>
      <c r="N75" s="9" t="s">
        <v>124</v>
      </c>
      <c r="O75" s="10" t="s">
        <v>125</v>
      </c>
    </row>
    <row r="76" spans="2:15" ht="24" x14ac:dyDescent="0.15">
      <c r="B76" s="19"/>
      <c r="C76" s="11" t="s">
        <v>124</v>
      </c>
      <c r="D76" s="11" t="s">
        <v>124</v>
      </c>
      <c r="E76" s="11" t="s">
        <v>124</v>
      </c>
      <c r="F76" s="11" t="s">
        <v>124</v>
      </c>
      <c r="G76" s="11" t="s">
        <v>124</v>
      </c>
      <c r="H76" s="11" t="s">
        <v>124</v>
      </c>
      <c r="I76" s="11" t="s">
        <v>124</v>
      </c>
      <c r="J76" s="11" t="s">
        <v>124</v>
      </c>
      <c r="K76" s="11" t="s">
        <v>124</v>
      </c>
      <c r="L76" s="11" t="s">
        <v>124</v>
      </c>
      <c r="M76" s="11" t="s">
        <v>124</v>
      </c>
      <c r="N76" s="11" t="s">
        <v>124</v>
      </c>
      <c r="O76" s="10" t="s">
        <v>126</v>
      </c>
    </row>
    <row r="77" spans="2:15" ht="24" x14ac:dyDescent="0.15">
      <c r="B77" s="19"/>
      <c r="C77" s="11" t="s">
        <v>124</v>
      </c>
      <c r="D77" s="11" t="s">
        <v>124</v>
      </c>
      <c r="E77" s="11" t="s">
        <v>124</v>
      </c>
      <c r="F77" s="11" t="s">
        <v>124</v>
      </c>
      <c r="G77" s="11" t="s">
        <v>124</v>
      </c>
      <c r="H77" s="11" t="s">
        <v>124</v>
      </c>
      <c r="I77" s="11" t="s">
        <v>124</v>
      </c>
      <c r="J77" s="11" t="s">
        <v>124</v>
      </c>
      <c r="K77" s="11" t="s">
        <v>124</v>
      </c>
      <c r="L77" s="11" t="s">
        <v>124</v>
      </c>
      <c r="M77" s="11" t="s">
        <v>124</v>
      </c>
      <c r="N77" s="11" t="s">
        <v>124</v>
      </c>
      <c r="O77" s="10" t="s">
        <v>127</v>
      </c>
    </row>
    <row r="78" spans="2:15" ht="14" x14ac:dyDescent="0.15">
      <c r="B78" s="20"/>
      <c r="C78" s="12" t="s">
        <v>124</v>
      </c>
      <c r="D78" s="12" t="s">
        <v>124</v>
      </c>
      <c r="E78" s="12" t="s">
        <v>124</v>
      </c>
      <c r="F78" s="12" t="s">
        <v>124</v>
      </c>
      <c r="G78" s="12" t="s">
        <v>124</v>
      </c>
      <c r="H78" s="12" t="s">
        <v>124</v>
      </c>
      <c r="I78" s="12" t="s">
        <v>124</v>
      </c>
      <c r="J78" s="12" t="s">
        <v>124</v>
      </c>
      <c r="K78" s="12" t="s">
        <v>124</v>
      </c>
      <c r="L78" s="12" t="s">
        <v>124</v>
      </c>
      <c r="M78" s="12" t="s">
        <v>124</v>
      </c>
      <c r="N78" s="12" t="s">
        <v>124</v>
      </c>
      <c r="O78" s="10" t="s">
        <v>128</v>
      </c>
    </row>
    <row r="79" spans="2:15" ht="14" x14ac:dyDescent="0.15">
      <c r="B79" s="18" t="s">
        <v>134</v>
      </c>
      <c r="C79" s="9" t="s">
        <v>124</v>
      </c>
      <c r="D79" s="9" t="s">
        <v>124</v>
      </c>
      <c r="E79" s="9" t="s">
        <v>124</v>
      </c>
      <c r="F79" s="9" t="s">
        <v>124</v>
      </c>
      <c r="G79" s="9" t="s">
        <v>124</v>
      </c>
      <c r="H79" s="9" t="s">
        <v>124</v>
      </c>
      <c r="I79" s="9" t="s">
        <v>124</v>
      </c>
      <c r="J79" s="9" t="s">
        <v>124</v>
      </c>
      <c r="K79" s="9" t="s">
        <v>124</v>
      </c>
      <c r="L79" s="9" t="s">
        <v>124</v>
      </c>
      <c r="M79" s="9" t="s">
        <v>124</v>
      </c>
      <c r="N79" s="9" t="s">
        <v>124</v>
      </c>
      <c r="O79" s="10" t="s">
        <v>125</v>
      </c>
    </row>
    <row r="80" spans="2:15" ht="24" x14ac:dyDescent="0.15">
      <c r="B80" s="19"/>
      <c r="C80" s="11" t="s">
        <v>124</v>
      </c>
      <c r="D80" s="11" t="s">
        <v>124</v>
      </c>
      <c r="E80" s="11" t="s">
        <v>124</v>
      </c>
      <c r="F80" s="11" t="s">
        <v>124</v>
      </c>
      <c r="G80" s="11" t="s">
        <v>124</v>
      </c>
      <c r="H80" s="11" t="s">
        <v>124</v>
      </c>
      <c r="I80" s="11" t="s">
        <v>124</v>
      </c>
      <c r="J80" s="11" t="s">
        <v>124</v>
      </c>
      <c r="K80" s="11" t="s">
        <v>124</v>
      </c>
      <c r="L80" s="11" t="s">
        <v>124</v>
      </c>
      <c r="M80" s="11" t="s">
        <v>124</v>
      </c>
      <c r="N80" s="11" t="s">
        <v>124</v>
      </c>
      <c r="O80" s="10" t="s">
        <v>126</v>
      </c>
    </row>
    <row r="81" spans="2:15" ht="24" x14ac:dyDescent="0.15">
      <c r="B81" s="19"/>
      <c r="C81" s="11" t="s">
        <v>124</v>
      </c>
      <c r="D81" s="11" t="s">
        <v>124</v>
      </c>
      <c r="E81" s="11" t="s">
        <v>124</v>
      </c>
      <c r="F81" s="11" t="s">
        <v>124</v>
      </c>
      <c r="G81" s="11" t="s">
        <v>124</v>
      </c>
      <c r="H81" s="11" t="s">
        <v>124</v>
      </c>
      <c r="I81" s="11" t="s">
        <v>124</v>
      </c>
      <c r="J81" s="11" t="s">
        <v>124</v>
      </c>
      <c r="K81" s="11" t="s">
        <v>124</v>
      </c>
      <c r="L81" s="11" t="s">
        <v>124</v>
      </c>
      <c r="M81" s="11" t="s">
        <v>124</v>
      </c>
      <c r="N81" s="11" t="s">
        <v>124</v>
      </c>
      <c r="O81" s="10" t="s">
        <v>127</v>
      </c>
    </row>
    <row r="82" spans="2:15" ht="14" x14ac:dyDescent="0.15">
      <c r="B82" s="20"/>
      <c r="C82" s="12" t="s">
        <v>124</v>
      </c>
      <c r="D82" s="12" t="s">
        <v>124</v>
      </c>
      <c r="E82" s="12" t="s">
        <v>124</v>
      </c>
      <c r="F82" s="12" t="s">
        <v>124</v>
      </c>
      <c r="G82" s="12" t="s">
        <v>124</v>
      </c>
      <c r="H82" s="12" t="s">
        <v>124</v>
      </c>
      <c r="I82" s="12" t="s">
        <v>124</v>
      </c>
      <c r="J82" s="12" t="s">
        <v>124</v>
      </c>
      <c r="K82" s="12" t="s">
        <v>124</v>
      </c>
      <c r="L82" s="12" t="s">
        <v>124</v>
      </c>
      <c r="M82" s="12" t="s">
        <v>124</v>
      </c>
      <c r="N82" s="12" t="s">
        <v>124</v>
      </c>
      <c r="O82" s="10" t="s">
        <v>128</v>
      </c>
    </row>
    <row r="83" spans="2:15" ht="14" x14ac:dyDescent="0.15">
      <c r="B83" s="18" t="s">
        <v>135</v>
      </c>
      <c r="C83" s="9" t="s">
        <v>124</v>
      </c>
      <c r="D83" s="9" t="s">
        <v>124</v>
      </c>
      <c r="E83" s="9" t="s">
        <v>124</v>
      </c>
      <c r="F83" s="9" t="s">
        <v>124</v>
      </c>
      <c r="G83" s="9" t="s">
        <v>124</v>
      </c>
      <c r="H83" s="9" t="s">
        <v>124</v>
      </c>
      <c r="I83" s="9" t="s">
        <v>124</v>
      </c>
      <c r="J83" s="9" t="s">
        <v>124</v>
      </c>
      <c r="K83" s="9" t="s">
        <v>124</v>
      </c>
      <c r="L83" s="9" t="s">
        <v>124</v>
      </c>
      <c r="M83" s="9" t="s">
        <v>124</v>
      </c>
      <c r="N83" s="9" t="s">
        <v>124</v>
      </c>
      <c r="O83" s="10" t="s">
        <v>125</v>
      </c>
    </row>
    <row r="84" spans="2:15" ht="24" x14ac:dyDescent="0.15">
      <c r="B84" s="19"/>
      <c r="C84" s="11" t="s">
        <v>124</v>
      </c>
      <c r="D84" s="11" t="s">
        <v>124</v>
      </c>
      <c r="E84" s="11" t="s">
        <v>124</v>
      </c>
      <c r="F84" s="11" t="s">
        <v>124</v>
      </c>
      <c r="G84" s="11" t="s">
        <v>124</v>
      </c>
      <c r="H84" s="11" t="s">
        <v>124</v>
      </c>
      <c r="I84" s="11" t="s">
        <v>124</v>
      </c>
      <c r="J84" s="11" t="s">
        <v>124</v>
      </c>
      <c r="K84" s="11" t="s">
        <v>124</v>
      </c>
      <c r="L84" s="11" t="s">
        <v>124</v>
      </c>
      <c r="M84" s="11" t="s">
        <v>124</v>
      </c>
      <c r="N84" s="11" t="s">
        <v>124</v>
      </c>
      <c r="O84" s="10" t="s">
        <v>126</v>
      </c>
    </row>
    <row r="85" spans="2:15" ht="24" x14ac:dyDescent="0.15">
      <c r="B85" s="19"/>
      <c r="C85" s="11" t="s">
        <v>124</v>
      </c>
      <c r="D85" s="11" t="s">
        <v>124</v>
      </c>
      <c r="E85" s="11" t="s">
        <v>124</v>
      </c>
      <c r="F85" s="11" t="s">
        <v>124</v>
      </c>
      <c r="G85" s="11" t="s">
        <v>124</v>
      </c>
      <c r="H85" s="11" t="s">
        <v>124</v>
      </c>
      <c r="I85" s="11" t="s">
        <v>124</v>
      </c>
      <c r="J85" s="11" t="s">
        <v>124</v>
      </c>
      <c r="K85" s="11" t="s">
        <v>124</v>
      </c>
      <c r="L85" s="11" t="s">
        <v>124</v>
      </c>
      <c r="M85" s="11" t="s">
        <v>124</v>
      </c>
      <c r="N85" s="11" t="s">
        <v>124</v>
      </c>
      <c r="O85" s="10" t="s">
        <v>127</v>
      </c>
    </row>
    <row r="86" spans="2:15" ht="14" x14ac:dyDescent="0.15">
      <c r="B86" s="20"/>
      <c r="C86" s="12" t="s">
        <v>124</v>
      </c>
      <c r="D86" s="12" t="s">
        <v>124</v>
      </c>
      <c r="E86" s="12" t="s">
        <v>124</v>
      </c>
      <c r="F86" s="12" t="s">
        <v>124</v>
      </c>
      <c r="G86" s="12" t="s">
        <v>124</v>
      </c>
      <c r="H86" s="12" t="s">
        <v>124</v>
      </c>
      <c r="I86" s="12" t="s">
        <v>124</v>
      </c>
      <c r="J86" s="12" t="s">
        <v>124</v>
      </c>
      <c r="K86" s="12" t="s">
        <v>124</v>
      </c>
      <c r="L86" s="12" t="s">
        <v>124</v>
      </c>
      <c r="M86" s="12" t="s">
        <v>124</v>
      </c>
      <c r="N86" s="12" t="s">
        <v>124</v>
      </c>
      <c r="O86" s="10" t="s">
        <v>128</v>
      </c>
    </row>
  </sheetData>
  <mergeCells count="10">
    <mergeCell ref="B79:B82"/>
    <mergeCell ref="B83:B86"/>
    <mergeCell ref="AT25:AV25"/>
    <mergeCell ref="AW25:AY25"/>
    <mergeCell ref="B55:B58"/>
    <mergeCell ref="B59:B62"/>
    <mergeCell ref="B63:B66"/>
    <mergeCell ref="B67:B70"/>
    <mergeCell ref="B71:B74"/>
    <mergeCell ref="B75:B78"/>
  </mergeCells>
  <pageMargins left="0.78740157499999996" right="0.78740157499999996" top="0.984251969" bottom="0.984251969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U92"/>
  <sheetViews>
    <sheetView topLeftCell="S16" workbookViewId="0">
      <selection activeCell="BA62" sqref="BA62"/>
    </sheetView>
  </sheetViews>
  <sheetFormatPr baseColWidth="10" defaultColWidth="9.1640625" defaultRowHeight="13" x14ac:dyDescent="0.15"/>
  <cols>
    <col min="1" max="1" width="20.6640625" style="1" customWidth="1"/>
    <col min="2" max="2" width="12.6640625" style="1" customWidth="1"/>
    <col min="3" max="52" width="9.1640625" style="1"/>
    <col min="53" max="53" width="12.83203125" style="1" bestFit="1" customWidth="1"/>
    <col min="54" max="16384" width="9.1640625" style="1"/>
  </cols>
  <sheetData>
    <row r="2" spans="1:2" x14ac:dyDescent="0.15">
      <c r="A2" s="1" t="s">
        <v>0</v>
      </c>
      <c r="B2" s="1" t="s">
        <v>1</v>
      </c>
    </row>
    <row r="4" spans="1:2" x14ac:dyDescent="0.15">
      <c r="A4" s="1" t="s">
        <v>2</v>
      </c>
    </row>
    <row r="5" spans="1:2" x14ac:dyDescent="0.15">
      <c r="A5" s="1" t="s">
        <v>3</v>
      </c>
    </row>
    <row r="6" spans="1:2" x14ac:dyDescent="0.15">
      <c r="A6" s="1" t="s">
        <v>4</v>
      </c>
      <c r="B6" s="1" t="s">
        <v>5</v>
      </c>
    </row>
    <row r="7" spans="1:2" x14ac:dyDescent="0.15">
      <c r="A7" s="1" t="s">
        <v>6</v>
      </c>
      <c r="B7" s="2">
        <v>44029</v>
      </c>
    </row>
    <row r="8" spans="1:2" x14ac:dyDescent="0.15">
      <c r="A8" s="1" t="s">
        <v>7</v>
      </c>
      <c r="B8" s="3">
        <v>0.55170138888888887</v>
      </c>
    </row>
    <row r="9" spans="1:2" x14ac:dyDescent="0.15">
      <c r="A9" s="1" t="s">
        <v>8</v>
      </c>
      <c r="B9" s="1" t="s">
        <v>9</v>
      </c>
    </row>
    <row r="10" spans="1:2" x14ac:dyDescent="0.15">
      <c r="A10" s="1" t="s">
        <v>10</v>
      </c>
      <c r="B10" s="1" t="s">
        <v>11</v>
      </c>
    </row>
    <row r="11" spans="1:2" x14ac:dyDescent="0.15">
      <c r="A11" s="1" t="s">
        <v>12</v>
      </c>
      <c r="B11" s="1" t="s">
        <v>13</v>
      </c>
    </row>
    <row r="13" spans="1:2" ht="14" x14ac:dyDescent="0.15">
      <c r="A13" s="4" t="s">
        <v>14</v>
      </c>
      <c r="B13" s="5"/>
    </row>
    <row r="14" spans="1:2" x14ac:dyDescent="0.15">
      <c r="A14" s="1" t="s">
        <v>15</v>
      </c>
      <c r="B14" s="1" t="s">
        <v>16</v>
      </c>
    </row>
    <row r="15" spans="1:2" x14ac:dyDescent="0.15">
      <c r="A15" s="1" t="s">
        <v>17</v>
      </c>
    </row>
    <row r="16" spans="1:2" x14ac:dyDescent="0.15">
      <c r="A16" s="1" t="s">
        <v>18</v>
      </c>
      <c r="B16" s="1" t="s">
        <v>19</v>
      </c>
    </row>
    <row r="17" spans="1:99" x14ac:dyDescent="0.15">
      <c r="A17" s="1" t="s">
        <v>20</v>
      </c>
      <c r="B17" s="1" t="s">
        <v>21</v>
      </c>
    </row>
    <row r="18" spans="1:99" x14ac:dyDescent="0.15">
      <c r="B18" s="1" t="s">
        <v>145</v>
      </c>
    </row>
    <row r="19" spans="1:99" x14ac:dyDescent="0.15">
      <c r="B19" s="1" t="s">
        <v>22</v>
      </c>
    </row>
    <row r="20" spans="1:99" x14ac:dyDescent="0.15">
      <c r="B20" s="1" t="s">
        <v>23</v>
      </c>
    </row>
    <row r="21" spans="1:99" x14ac:dyDescent="0.15">
      <c r="A21" s="1" t="s">
        <v>24</v>
      </c>
    </row>
    <row r="23" spans="1:99" x14ac:dyDescent="0.15">
      <c r="A23" s="4">
        <v>405</v>
      </c>
      <c r="B23" s="5"/>
    </row>
    <row r="25" spans="1:99" ht="14" x14ac:dyDescent="0.15">
      <c r="B25" s="6" t="s">
        <v>7</v>
      </c>
      <c r="C25" s="6" t="s">
        <v>25</v>
      </c>
      <c r="D25" s="6" t="s">
        <v>26</v>
      </c>
      <c r="E25" s="6" t="s">
        <v>27</v>
      </c>
      <c r="F25" s="6" t="s">
        <v>28</v>
      </c>
      <c r="G25" s="6" t="s">
        <v>29</v>
      </c>
      <c r="H25" s="6" t="s">
        <v>30</v>
      </c>
      <c r="I25" s="6" t="s">
        <v>31</v>
      </c>
      <c r="J25" s="6" t="s">
        <v>32</v>
      </c>
      <c r="K25" s="6" t="s">
        <v>33</v>
      </c>
      <c r="L25" s="6" t="s">
        <v>34</v>
      </c>
      <c r="M25" s="6" t="s">
        <v>35</v>
      </c>
      <c r="N25" s="6" t="s">
        <v>36</v>
      </c>
      <c r="O25" s="6" t="s">
        <v>37</v>
      </c>
      <c r="P25" s="6" t="s">
        <v>38</v>
      </c>
      <c r="Q25" s="6" t="s">
        <v>39</v>
      </c>
      <c r="R25" s="6" t="s">
        <v>40</v>
      </c>
      <c r="S25" s="6" t="s">
        <v>41</v>
      </c>
      <c r="T25" s="6" t="s">
        <v>42</v>
      </c>
      <c r="U25" s="6" t="s">
        <v>43</v>
      </c>
      <c r="V25" s="6" t="s">
        <v>44</v>
      </c>
      <c r="W25" s="6" t="s">
        <v>45</v>
      </c>
      <c r="X25" s="6" t="s">
        <v>46</v>
      </c>
      <c r="Y25" s="6" t="s">
        <v>47</v>
      </c>
      <c r="Z25" s="6" t="s">
        <v>48</v>
      </c>
      <c r="AA25" s="6" t="s">
        <v>49</v>
      </c>
      <c r="AB25" s="6" t="s">
        <v>50</v>
      </c>
      <c r="AC25" s="6" t="s">
        <v>51</v>
      </c>
      <c r="AD25" s="6" t="s">
        <v>52</v>
      </c>
      <c r="AE25" s="6" t="s">
        <v>53</v>
      </c>
      <c r="AF25" s="6" t="s">
        <v>54</v>
      </c>
      <c r="AG25" s="6" t="s">
        <v>55</v>
      </c>
      <c r="AH25" s="6" t="s">
        <v>56</v>
      </c>
      <c r="AI25" s="6" t="s">
        <v>57</v>
      </c>
      <c r="AJ25" s="6" t="s">
        <v>58</v>
      </c>
      <c r="AK25" s="6" t="s">
        <v>59</v>
      </c>
      <c r="AL25" s="6" t="s">
        <v>60</v>
      </c>
      <c r="AM25" s="6" t="s">
        <v>61</v>
      </c>
      <c r="AN25" s="6" t="s">
        <v>62</v>
      </c>
      <c r="AO25" s="6" t="s">
        <v>63</v>
      </c>
      <c r="AP25" s="6" t="s">
        <v>64</v>
      </c>
      <c r="AQ25" s="6" t="s">
        <v>65</v>
      </c>
      <c r="AR25" s="6" t="s">
        <v>66</v>
      </c>
      <c r="AS25" s="6" t="s">
        <v>67</v>
      </c>
      <c r="AT25" s="6" t="s">
        <v>68</v>
      </c>
      <c r="AU25" s="6" t="s">
        <v>69</v>
      </c>
      <c r="AV25" s="6" t="s">
        <v>70</v>
      </c>
      <c r="AW25" s="6" t="s">
        <v>71</v>
      </c>
      <c r="AX25" s="6" t="s">
        <v>72</v>
      </c>
      <c r="AY25" s="6" t="s">
        <v>73</v>
      </c>
      <c r="AZ25" s="21" t="s">
        <v>146</v>
      </c>
      <c r="BA25" s="22"/>
      <c r="BB25" s="23"/>
      <c r="BC25" s="21" t="s">
        <v>147</v>
      </c>
      <c r="BD25" s="22"/>
      <c r="BE25" s="23"/>
      <c r="BF25" s="6" t="s">
        <v>80</v>
      </c>
      <c r="BG25" s="6" t="s">
        <v>81</v>
      </c>
      <c r="BH25" s="6" t="s">
        <v>82</v>
      </c>
      <c r="BI25" s="6" t="s">
        <v>83</v>
      </c>
      <c r="BJ25" s="6" t="s">
        <v>84</v>
      </c>
      <c r="BK25" s="6" t="s">
        <v>85</v>
      </c>
      <c r="BL25" s="6" t="s">
        <v>86</v>
      </c>
      <c r="BM25" s="6" t="s">
        <v>87</v>
      </c>
      <c r="BN25" s="6" t="s">
        <v>88</v>
      </c>
      <c r="BO25" s="6" t="s">
        <v>89</v>
      </c>
      <c r="BP25" s="6" t="s">
        <v>90</v>
      </c>
      <c r="BQ25" s="6" t="s">
        <v>91</v>
      </c>
      <c r="BR25" s="6" t="s">
        <v>92</v>
      </c>
      <c r="BS25" s="6" t="s">
        <v>93</v>
      </c>
      <c r="BT25" s="6" t="s">
        <v>94</v>
      </c>
      <c r="BU25" s="6" t="s">
        <v>95</v>
      </c>
      <c r="BV25" s="6" t="s">
        <v>96</v>
      </c>
      <c r="BW25" s="6" t="s">
        <v>97</v>
      </c>
      <c r="BX25" s="6" t="s">
        <v>98</v>
      </c>
      <c r="BY25" s="6" t="s">
        <v>99</v>
      </c>
      <c r="BZ25" s="6" t="s">
        <v>100</v>
      </c>
      <c r="CA25" s="6" t="s">
        <v>101</v>
      </c>
      <c r="CB25" s="6" t="s">
        <v>102</v>
      </c>
      <c r="CC25" s="6" t="s">
        <v>103</v>
      </c>
      <c r="CD25" s="6" t="s">
        <v>104</v>
      </c>
      <c r="CE25" s="6" t="s">
        <v>105</v>
      </c>
      <c r="CF25" s="6" t="s">
        <v>106</v>
      </c>
      <c r="CG25" s="6" t="s">
        <v>107</v>
      </c>
      <c r="CH25" s="6" t="s">
        <v>108</v>
      </c>
      <c r="CI25" s="6" t="s">
        <v>109</v>
      </c>
      <c r="CJ25" s="6" t="s">
        <v>110</v>
      </c>
      <c r="CK25" s="6" t="s">
        <v>111</v>
      </c>
      <c r="CL25" s="6" t="s">
        <v>112</v>
      </c>
      <c r="CM25" s="6" t="s">
        <v>113</v>
      </c>
      <c r="CN25" s="6" t="s">
        <v>114</v>
      </c>
      <c r="CO25" s="6" t="s">
        <v>115</v>
      </c>
      <c r="CP25" s="6" t="s">
        <v>116</v>
      </c>
      <c r="CQ25" s="6" t="s">
        <v>117</v>
      </c>
      <c r="CR25" s="6" t="s">
        <v>118</v>
      </c>
      <c r="CS25" s="6" t="s">
        <v>119</v>
      </c>
      <c r="CT25" s="6" t="s">
        <v>120</v>
      </c>
      <c r="CU25" s="6" t="s">
        <v>121</v>
      </c>
    </row>
    <row r="26" spans="1:99" x14ac:dyDescent="0.15">
      <c r="B26" s="15">
        <v>0</v>
      </c>
      <c r="C26" s="7">
        <v>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>
        <v>0.17499999999999999</v>
      </c>
      <c r="BA26" s="7">
        <v>0.17499999999999999</v>
      </c>
      <c r="BB26" s="7">
        <v>0.17699999999999999</v>
      </c>
      <c r="BC26" s="7">
        <v>0.22600000000000001</v>
      </c>
      <c r="BD26" s="7">
        <v>0.22700000000000001</v>
      </c>
      <c r="BE26" s="7">
        <v>0.21199999999999999</v>
      </c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</row>
    <row r="27" spans="1:99" x14ac:dyDescent="0.15">
      <c r="B27" s="15">
        <f>B26+4</f>
        <v>4</v>
      </c>
      <c r="C27" s="7">
        <v>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>
        <v>0.17499999999999999</v>
      </c>
      <c r="BA27" s="7">
        <v>0.17499999999999999</v>
      </c>
      <c r="BB27" s="7">
        <v>0.17699999999999999</v>
      </c>
      <c r="BC27" s="7">
        <v>0.24199999999999999</v>
      </c>
      <c r="BD27" s="7">
        <v>0.246</v>
      </c>
      <c r="BE27" s="7">
        <v>0.22900000000000001</v>
      </c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</row>
    <row r="28" spans="1:99" x14ac:dyDescent="0.15">
      <c r="B28" s="15">
        <f t="shared" ref="B28:B56" si="0">B27+4</f>
        <v>8</v>
      </c>
      <c r="C28" s="7">
        <v>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>
        <v>0.17499999999999999</v>
      </c>
      <c r="BA28" s="7">
        <v>0.17399999999999999</v>
      </c>
      <c r="BB28" s="7">
        <v>0.17699999999999999</v>
      </c>
      <c r="BC28" s="7">
        <v>0.25700000000000001</v>
      </c>
      <c r="BD28" s="7">
        <v>0.26500000000000001</v>
      </c>
      <c r="BE28" s="7">
        <v>0.245</v>
      </c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</row>
    <row r="29" spans="1:99" x14ac:dyDescent="0.15">
      <c r="B29" s="15">
        <f t="shared" si="0"/>
        <v>12</v>
      </c>
      <c r="C29" s="7">
        <v>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>
        <v>0.17499999999999999</v>
      </c>
      <c r="BA29" s="7">
        <v>0.17399999999999999</v>
      </c>
      <c r="BB29" s="7">
        <v>0.17699999999999999</v>
      </c>
      <c r="BC29" s="7">
        <v>0.27300000000000002</v>
      </c>
      <c r="BD29" s="7">
        <v>0.28299999999999997</v>
      </c>
      <c r="BE29" s="7">
        <v>0.26100000000000001</v>
      </c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</row>
    <row r="30" spans="1:99" x14ac:dyDescent="0.15">
      <c r="B30" s="15">
        <f t="shared" si="0"/>
        <v>16</v>
      </c>
      <c r="C30" s="7">
        <v>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>
        <v>0.17499999999999999</v>
      </c>
      <c r="BA30" s="7">
        <v>0.17499999999999999</v>
      </c>
      <c r="BB30" s="7">
        <v>0.17699999999999999</v>
      </c>
      <c r="BC30" s="7">
        <v>0.28899999999999998</v>
      </c>
      <c r="BD30" s="7">
        <v>0.30199999999999999</v>
      </c>
      <c r="BE30" s="7">
        <v>0.27700000000000002</v>
      </c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</row>
    <row r="31" spans="1:99" x14ac:dyDescent="0.15">
      <c r="B31" s="15">
        <f t="shared" si="0"/>
        <v>20</v>
      </c>
      <c r="C31" s="7">
        <v>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>
        <v>0.17499999999999999</v>
      </c>
      <c r="BA31" s="7">
        <v>0.17499999999999999</v>
      </c>
      <c r="BB31" s="7">
        <v>0.17699999999999999</v>
      </c>
      <c r="BC31" s="7">
        <v>0.30499999999999999</v>
      </c>
      <c r="BD31" s="7">
        <v>0.32100000000000001</v>
      </c>
      <c r="BE31" s="7">
        <v>0.29299999999999998</v>
      </c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</row>
    <row r="32" spans="1:99" x14ac:dyDescent="0.15">
      <c r="B32" s="15">
        <f t="shared" si="0"/>
        <v>24</v>
      </c>
      <c r="C32" s="7"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>
        <v>0.17499999999999999</v>
      </c>
      <c r="BA32" s="7">
        <v>0.17499999999999999</v>
      </c>
      <c r="BB32" s="7">
        <v>0.17699999999999999</v>
      </c>
      <c r="BC32" s="7">
        <v>0.32100000000000001</v>
      </c>
      <c r="BD32" s="7">
        <v>0.34</v>
      </c>
      <c r="BE32" s="7">
        <v>0.309</v>
      </c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</row>
    <row r="33" spans="2:99" x14ac:dyDescent="0.15">
      <c r="B33" s="15">
        <f t="shared" si="0"/>
        <v>28</v>
      </c>
      <c r="C33" s="7"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>
        <v>0.17499999999999999</v>
      </c>
      <c r="BA33" s="7">
        <v>0.17399999999999999</v>
      </c>
      <c r="BB33" s="7">
        <v>0.17699999999999999</v>
      </c>
      <c r="BC33" s="7">
        <v>0.33600000000000002</v>
      </c>
      <c r="BD33" s="7">
        <v>0.35899999999999999</v>
      </c>
      <c r="BE33" s="7">
        <v>0.32600000000000001</v>
      </c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</row>
    <row r="34" spans="2:99" x14ac:dyDescent="0.15">
      <c r="B34" s="15">
        <f t="shared" si="0"/>
        <v>32</v>
      </c>
      <c r="C34" s="7"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>
        <v>0.17499999999999999</v>
      </c>
      <c r="BA34" s="7">
        <v>0.17499999999999999</v>
      </c>
      <c r="BB34" s="7">
        <v>0.17699999999999999</v>
      </c>
      <c r="BC34" s="7">
        <v>0.35199999999999998</v>
      </c>
      <c r="BD34" s="7">
        <v>0.378</v>
      </c>
      <c r="BE34" s="7">
        <v>0.34200000000000003</v>
      </c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</row>
    <row r="35" spans="2:99" x14ac:dyDescent="0.15">
      <c r="B35" s="15">
        <f t="shared" si="0"/>
        <v>36</v>
      </c>
      <c r="C35" s="7"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>
        <v>0.17499999999999999</v>
      </c>
      <c r="BA35" s="7">
        <v>0.17499999999999999</v>
      </c>
      <c r="BB35" s="7">
        <v>0.17699999999999999</v>
      </c>
      <c r="BC35" s="7">
        <v>0.36699999999999999</v>
      </c>
      <c r="BD35" s="7">
        <v>0.39700000000000002</v>
      </c>
      <c r="BE35" s="7">
        <v>0.35799999999999998</v>
      </c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</row>
    <row r="36" spans="2:99" x14ac:dyDescent="0.15">
      <c r="B36" s="15">
        <f t="shared" si="0"/>
        <v>40</v>
      </c>
      <c r="C36" s="7">
        <v>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>
        <v>0.17499999999999999</v>
      </c>
      <c r="BA36" s="7">
        <v>0.17499999999999999</v>
      </c>
      <c r="BB36" s="7">
        <v>0.17699999999999999</v>
      </c>
      <c r="BC36" s="7">
        <v>0.38300000000000001</v>
      </c>
      <c r="BD36" s="7">
        <v>0.41499999999999998</v>
      </c>
      <c r="BE36" s="7">
        <v>0.375</v>
      </c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</row>
    <row r="37" spans="2:99" x14ac:dyDescent="0.15">
      <c r="B37" s="15">
        <f t="shared" si="0"/>
        <v>44</v>
      </c>
      <c r="C37" s="7">
        <v>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>
        <v>0.17499999999999999</v>
      </c>
      <c r="BA37" s="7">
        <v>0.17499999999999999</v>
      </c>
      <c r="BB37" s="7">
        <v>0.17699999999999999</v>
      </c>
      <c r="BC37" s="7">
        <v>0.39900000000000002</v>
      </c>
      <c r="BD37" s="7">
        <v>0.434</v>
      </c>
      <c r="BE37" s="7">
        <v>0.39100000000000001</v>
      </c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</row>
    <row r="38" spans="2:99" x14ac:dyDescent="0.15">
      <c r="B38" s="15">
        <f t="shared" si="0"/>
        <v>48</v>
      </c>
      <c r="C38" s="7">
        <v>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>
        <v>0.17499999999999999</v>
      </c>
      <c r="BA38" s="7">
        <v>0.17399999999999999</v>
      </c>
      <c r="BB38" s="7">
        <v>0.17699999999999999</v>
      </c>
      <c r="BC38" s="7">
        <v>0.41399999999999998</v>
      </c>
      <c r="BD38" s="7">
        <v>0.45300000000000001</v>
      </c>
      <c r="BE38" s="7">
        <v>0.40799999999999997</v>
      </c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</row>
    <row r="39" spans="2:99" x14ac:dyDescent="0.15">
      <c r="B39" s="15">
        <f t="shared" si="0"/>
        <v>52</v>
      </c>
      <c r="C39" s="7">
        <v>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>
        <v>0.17499999999999999</v>
      </c>
      <c r="BA39" s="7">
        <v>0.17399999999999999</v>
      </c>
      <c r="BB39" s="7">
        <v>0.17699999999999999</v>
      </c>
      <c r="BC39" s="7">
        <v>0.43</v>
      </c>
      <c r="BD39" s="7">
        <v>0.47199999999999998</v>
      </c>
      <c r="BE39" s="7">
        <v>0.42399999999999999</v>
      </c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</row>
    <row r="40" spans="2:99" x14ac:dyDescent="0.15">
      <c r="B40" s="15">
        <f t="shared" si="0"/>
        <v>56</v>
      </c>
      <c r="C40" s="7">
        <v>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>
        <v>0.17499999999999999</v>
      </c>
      <c r="BA40" s="7">
        <v>0.17399999999999999</v>
      </c>
      <c r="BB40" s="7">
        <v>0.17699999999999999</v>
      </c>
      <c r="BC40" s="7">
        <v>0.44600000000000001</v>
      </c>
      <c r="BD40" s="7">
        <v>0.49099999999999999</v>
      </c>
      <c r="BE40" s="7">
        <v>0.441</v>
      </c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</row>
    <row r="41" spans="2:99" x14ac:dyDescent="0.15">
      <c r="B41" s="15">
        <f t="shared" si="0"/>
        <v>60</v>
      </c>
      <c r="C41" s="7">
        <v>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>
        <v>0.17499999999999999</v>
      </c>
      <c r="BA41" s="7">
        <v>0.17399999999999999</v>
      </c>
      <c r="BB41" s="7">
        <v>0.17699999999999999</v>
      </c>
      <c r="BC41" s="7">
        <v>0.46100000000000002</v>
      </c>
      <c r="BD41" s="7">
        <v>0.51</v>
      </c>
      <c r="BE41" s="7">
        <v>0.45700000000000002</v>
      </c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</row>
    <row r="42" spans="2:99" x14ac:dyDescent="0.15">
      <c r="B42" s="15">
        <f t="shared" si="0"/>
        <v>64</v>
      </c>
      <c r="C42" s="7">
        <v>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>
        <v>0.17499999999999999</v>
      </c>
      <c r="BA42" s="7">
        <v>0.17499999999999999</v>
      </c>
      <c r="BB42" s="7">
        <v>0.17699999999999999</v>
      </c>
      <c r="BC42" s="7">
        <v>0.47699999999999998</v>
      </c>
      <c r="BD42" s="7">
        <v>0.52800000000000002</v>
      </c>
      <c r="BE42" s="7">
        <v>0.47399999999999998</v>
      </c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</row>
    <row r="43" spans="2:99" x14ac:dyDescent="0.15">
      <c r="B43" s="15">
        <f t="shared" si="0"/>
        <v>68</v>
      </c>
      <c r="C43" s="7">
        <v>0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>
        <v>0.17499999999999999</v>
      </c>
      <c r="BA43" s="7">
        <v>0.17499999999999999</v>
      </c>
      <c r="BB43" s="7">
        <v>0.17699999999999999</v>
      </c>
      <c r="BC43" s="7">
        <v>0.49199999999999999</v>
      </c>
      <c r="BD43" s="7">
        <v>0.54700000000000004</v>
      </c>
      <c r="BE43" s="7">
        <v>0.49099999999999999</v>
      </c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</row>
    <row r="44" spans="2:99" x14ac:dyDescent="0.15">
      <c r="B44" s="15">
        <f t="shared" si="0"/>
        <v>72</v>
      </c>
      <c r="C44" s="7">
        <v>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>
        <v>0.17499999999999999</v>
      </c>
      <c r="BA44" s="7">
        <v>0.17399999999999999</v>
      </c>
      <c r="BB44" s="7">
        <v>0.17699999999999999</v>
      </c>
      <c r="BC44" s="7">
        <v>0.50800000000000001</v>
      </c>
      <c r="BD44" s="7">
        <v>0.56599999999999995</v>
      </c>
      <c r="BE44" s="7">
        <v>0.50700000000000001</v>
      </c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</row>
    <row r="45" spans="2:99" x14ac:dyDescent="0.15">
      <c r="B45" s="15">
        <f t="shared" si="0"/>
        <v>76</v>
      </c>
      <c r="C45" s="7">
        <v>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>
        <v>0.17499999999999999</v>
      </c>
      <c r="BA45" s="7">
        <v>0.17399999999999999</v>
      </c>
      <c r="BB45" s="7">
        <v>0.17699999999999999</v>
      </c>
      <c r="BC45" s="7">
        <v>0.52300000000000002</v>
      </c>
      <c r="BD45" s="7">
        <v>0.58399999999999996</v>
      </c>
      <c r="BE45" s="7">
        <v>0.52400000000000002</v>
      </c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</row>
    <row r="46" spans="2:99" x14ac:dyDescent="0.15">
      <c r="B46" s="15">
        <f t="shared" si="0"/>
        <v>80</v>
      </c>
      <c r="C46" s="7">
        <v>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>
        <v>0.17499999999999999</v>
      </c>
      <c r="BA46" s="7">
        <v>0.17499999999999999</v>
      </c>
      <c r="BB46" s="7">
        <v>0.17699999999999999</v>
      </c>
      <c r="BC46" s="7">
        <v>0.53900000000000003</v>
      </c>
      <c r="BD46" s="7">
        <v>0.60299999999999998</v>
      </c>
      <c r="BE46" s="7">
        <v>0.54</v>
      </c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</row>
    <row r="47" spans="2:99" x14ac:dyDescent="0.15">
      <c r="B47" s="15">
        <f t="shared" si="0"/>
        <v>84</v>
      </c>
      <c r="C47" s="7">
        <v>0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>
        <v>0.17499999999999999</v>
      </c>
      <c r="BA47" s="7">
        <v>0.17399999999999999</v>
      </c>
      <c r="BB47" s="7">
        <v>0.17699999999999999</v>
      </c>
      <c r="BC47" s="7">
        <v>0.55400000000000005</v>
      </c>
      <c r="BD47" s="7">
        <v>0.621</v>
      </c>
      <c r="BE47" s="7">
        <v>0.55700000000000005</v>
      </c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</row>
    <row r="48" spans="2:99" x14ac:dyDescent="0.15">
      <c r="B48" s="15">
        <f t="shared" si="0"/>
        <v>88</v>
      </c>
      <c r="C48" s="7">
        <v>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>
        <v>0.17499999999999999</v>
      </c>
      <c r="BA48" s="7">
        <v>0.17499999999999999</v>
      </c>
      <c r="BB48" s="7">
        <v>0.17699999999999999</v>
      </c>
      <c r="BC48" s="7">
        <v>0.56999999999999995</v>
      </c>
      <c r="BD48" s="7">
        <v>0.63900000000000001</v>
      </c>
      <c r="BE48" s="7">
        <v>0.57399999999999995</v>
      </c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</row>
    <row r="49" spans="1:99" x14ac:dyDescent="0.15">
      <c r="B49" s="15">
        <f t="shared" si="0"/>
        <v>92</v>
      </c>
      <c r="C49" s="7">
        <v>0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>
        <v>0.17499999999999999</v>
      </c>
      <c r="BA49" s="7">
        <v>0.17499999999999999</v>
      </c>
      <c r="BB49" s="7">
        <v>0.17699999999999999</v>
      </c>
      <c r="BC49" s="7">
        <v>0.58599999999999997</v>
      </c>
      <c r="BD49" s="7">
        <v>0.65800000000000003</v>
      </c>
      <c r="BE49" s="7">
        <v>0.59</v>
      </c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</row>
    <row r="50" spans="1:99" x14ac:dyDescent="0.15">
      <c r="B50" s="15">
        <f t="shared" si="0"/>
        <v>96</v>
      </c>
      <c r="C50" s="7">
        <v>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>
        <v>0.17499999999999999</v>
      </c>
      <c r="BA50" s="7">
        <v>0.17399999999999999</v>
      </c>
      <c r="BB50" s="7">
        <v>0.17699999999999999</v>
      </c>
      <c r="BC50" s="7">
        <v>0.60099999999999998</v>
      </c>
      <c r="BD50" s="7">
        <v>0.67600000000000005</v>
      </c>
      <c r="BE50" s="7">
        <v>0.60699999999999998</v>
      </c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</row>
    <row r="51" spans="1:99" x14ac:dyDescent="0.15">
      <c r="B51" s="15">
        <f t="shared" si="0"/>
        <v>100</v>
      </c>
      <c r="C51" s="7">
        <v>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>
        <v>0.17499999999999999</v>
      </c>
      <c r="BA51" s="7">
        <v>0.17399999999999999</v>
      </c>
      <c r="BB51" s="7">
        <v>0.17699999999999999</v>
      </c>
      <c r="BC51" s="7">
        <v>0.61699999999999999</v>
      </c>
      <c r="BD51" s="7">
        <v>0.69399999999999995</v>
      </c>
      <c r="BE51" s="7">
        <v>0.623</v>
      </c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</row>
    <row r="52" spans="1:99" x14ac:dyDescent="0.15">
      <c r="B52" s="15">
        <f t="shared" si="0"/>
        <v>104</v>
      </c>
      <c r="C52" s="7">
        <v>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>
        <v>0.17499999999999999</v>
      </c>
      <c r="BA52" s="7">
        <v>0.17499999999999999</v>
      </c>
      <c r="BB52" s="7">
        <v>0.17699999999999999</v>
      </c>
      <c r="BC52" s="7">
        <v>0.63200000000000001</v>
      </c>
      <c r="BD52" s="7">
        <v>0.71299999999999997</v>
      </c>
      <c r="BE52" s="7">
        <v>0.64</v>
      </c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</row>
    <row r="53" spans="1:99" x14ac:dyDescent="0.15">
      <c r="B53" s="15">
        <f t="shared" si="0"/>
        <v>108</v>
      </c>
      <c r="C53" s="7">
        <v>0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>
        <v>0.17499999999999999</v>
      </c>
      <c r="BA53" s="7">
        <v>0.17499999999999999</v>
      </c>
      <c r="BB53" s="7">
        <v>0.17699999999999999</v>
      </c>
      <c r="BC53" s="7">
        <v>0.64700000000000002</v>
      </c>
      <c r="BD53" s="7">
        <v>0.73099999999999998</v>
      </c>
      <c r="BE53" s="7">
        <v>0.65600000000000003</v>
      </c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</row>
    <row r="54" spans="1:99" x14ac:dyDescent="0.15">
      <c r="B54" s="15">
        <f t="shared" si="0"/>
        <v>112</v>
      </c>
      <c r="C54" s="7">
        <v>0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>
        <v>0.17499999999999999</v>
      </c>
      <c r="BA54" s="7">
        <v>0.17499999999999999</v>
      </c>
      <c r="BB54" s="7">
        <v>0.17699999999999999</v>
      </c>
      <c r="BC54" s="7">
        <v>0.66300000000000003</v>
      </c>
      <c r="BD54" s="7">
        <v>0.749</v>
      </c>
      <c r="BE54" s="7">
        <v>0.67300000000000004</v>
      </c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</row>
    <row r="55" spans="1:99" x14ac:dyDescent="0.15">
      <c r="B55" s="15">
        <f t="shared" si="0"/>
        <v>116</v>
      </c>
      <c r="C55" s="7">
        <v>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>
        <v>0.17499999999999999</v>
      </c>
      <c r="BA55" s="7">
        <v>0.17499999999999999</v>
      </c>
      <c r="BB55" s="7">
        <v>0.17699999999999999</v>
      </c>
      <c r="BC55" s="7">
        <v>0.67800000000000005</v>
      </c>
      <c r="BD55" s="7">
        <v>0.76700000000000002</v>
      </c>
      <c r="BE55" s="7">
        <v>0.68899999999999995</v>
      </c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</row>
    <row r="56" spans="1:99" x14ac:dyDescent="0.15">
      <c r="B56" s="15">
        <f t="shared" si="0"/>
        <v>120</v>
      </c>
      <c r="C56" s="7">
        <v>0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>
        <v>0.17499999999999999</v>
      </c>
      <c r="BA56" s="7">
        <v>0.17499999999999999</v>
      </c>
      <c r="BB56" s="7">
        <v>0.17699999999999999</v>
      </c>
      <c r="BC56" s="7">
        <v>0.69399999999999995</v>
      </c>
      <c r="BD56" s="7">
        <v>0.78500000000000003</v>
      </c>
      <c r="BE56" s="7">
        <v>0.70599999999999996</v>
      </c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</row>
    <row r="57" spans="1:99" x14ac:dyDescent="0.15">
      <c r="AZ57" s="1">
        <f>SLOPE(AZ26:AZ41,$B$26:$B$41)</f>
        <v>0</v>
      </c>
      <c r="BA57" s="1">
        <f t="shared" ref="BA57:BE57" si="1">SLOPE(BA26:BA41,$B$26:$B$41)</f>
        <v>-9.9264705882353034E-6</v>
      </c>
      <c r="BB57" s="1">
        <f t="shared" si="1"/>
        <v>0</v>
      </c>
      <c r="BC57" s="1">
        <f t="shared" si="1"/>
        <v>3.9202205882352941E-3</v>
      </c>
      <c r="BD57" s="1">
        <f t="shared" si="1"/>
        <v>4.71360294117647E-3</v>
      </c>
      <c r="BE57" s="1">
        <f t="shared" si="1"/>
        <v>4.0786764705882357E-3</v>
      </c>
    </row>
    <row r="58" spans="1:99" ht="14" x14ac:dyDescent="0.15">
      <c r="A58" s="4" t="s">
        <v>122</v>
      </c>
      <c r="B58" s="5"/>
      <c r="BA58" s="1">
        <v>0</v>
      </c>
      <c r="BD58" s="1">
        <f>AVERAGE(BC57:BE57)</f>
        <v>4.2374999999999991E-3</v>
      </c>
    </row>
    <row r="59" spans="1:99" x14ac:dyDescent="0.15">
      <c r="BA59" s="1">
        <v>0</v>
      </c>
      <c r="BD59" s="1">
        <f>_xlfn.STDEV.P(BC57:BE57)</f>
        <v>3.4281440519200889E-4</v>
      </c>
    </row>
    <row r="60" spans="1:99" x14ac:dyDescent="0.15">
      <c r="B60" s="8"/>
      <c r="C60" s="6">
        <v>1</v>
      </c>
      <c r="D60" s="6">
        <v>2</v>
      </c>
      <c r="E60" s="6">
        <v>3</v>
      </c>
      <c r="F60" s="6">
        <v>4</v>
      </c>
      <c r="G60" s="6">
        <v>5</v>
      </c>
      <c r="H60" s="6">
        <v>6</v>
      </c>
      <c r="I60" s="6">
        <v>7</v>
      </c>
      <c r="J60" s="6">
        <v>8</v>
      </c>
      <c r="K60" s="6">
        <v>9</v>
      </c>
      <c r="L60" s="6">
        <v>10</v>
      </c>
      <c r="M60" s="6">
        <v>11</v>
      </c>
      <c r="N60" s="6">
        <v>12</v>
      </c>
    </row>
    <row r="61" spans="1:99" ht="14" x14ac:dyDescent="0.15">
      <c r="B61" s="18" t="s">
        <v>123</v>
      </c>
      <c r="C61" s="9" t="s">
        <v>124</v>
      </c>
      <c r="D61" s="9" t="s">
        <v>124</v>
      </c>
      <c r="E61" s="9" t="s">
        <v>124</v>
      </c>
      <c r="F61" s="9" t="s">
        <v>124</v>
      </c>
      <c r="G61" s="9" t="s">
        <v>124</v>
      </c>
      <c r="H61" s="9" t="s">
        <v>124</v>
      </c>
      <c r="I61" s="9" t="s">
        <v>124</v>
      </c>
      <c r="J61" s="9" t="s">
        <v>124</v>
      </c>
      <c r="K61" s="9" t="s">
        <v>124</v>
      </c>
      <c r="L61" s="9" t="s">
        <v>124</v>
      </c>
      <c r="M61" s="9" t="s">
        <v>124</v>
      </c>
      <c r="N61" s="9" t="s">
        <v>124</v>
      </c>
      <c r="O61" s="10" t="s">
        <v>125</v>
      </c>
    </row>
    <row r="62" spans="1:99" ht="24" x14ac:dyDescent="0.15">
      <c r="B62" s="19"/>
      <c r="C62" s="11" t="s">
        <v>124</v>
      </c>
      <c r="D62" s="11" t="s">
        <v>124</v>
      </c>
      <c r="E62" s="11" t="s">
        <v>124</v>
      </c>
      <c r="F62" s="11" t="s">
        <v>124</v>
      </c>
      <c r="G62" s="11" t="s">
        <v>124</v>
      </c>
      <c r="H62" s="11" t="s">
        <v>124</v>
      </c>
      <c r="I62" s="11" t="s">
        <v>124</v>
      </c>
      <c r="J62" s="11" t="s">
        <v>124</v>
      </c>
      <c r="K62" s="11" t="s">
        <v>124</v>
      </c>
      <c r="L62" s="11" t="s">
        <v>124</v>
      </c>
      <c r="M62" s="11" t="s">
        <v>124</v>
      </c>
      <c r="N62" s="11" t="s">
        <v>124</v>
      </c>
      <c r="O62" s="10" t="s">
        <v>126</v>
      </c>
    </row>
    <row r="63" spans="1:99" ht="24" x14ac:dyDescent="0.15">
      <c r="B63" s="19"/>
      <c r="C63" s="11" t="s">
        <v>124</v>
      </c>
      <c r="D63" s="11" t="s">
        <v>124</v>
      </c>
      <c r="E63" s="11" t="s">
        <v>124</v>
      </c>
      <c r="F63" s="11" t="s">
        <v>124</v>
      </c>
      <c r="G63" s="11" t="s">
        <v>124</v>
      </c>
      <c r="H63" s="11" t="s">
        <v>124</v>
      </c>
      <c r="I63" s="11" t="s">
        <v>124</v>
      </c>
      <c r="J63" s="11" t="s">
        <v>124</v>
      </c>
      <c r="K63" s="11" t="s">
        <v>124</v>
      </c>
      <c r="L63" s="11" t="s">
        <v>124</v>
      </c>
      <c r="M63" s="11" t="s">
        <v>124</v>
      </c>
      <c r="N63" s="11" t="s">
        <v>124</v>
      </c>
      <c r="O63" s="10" t="s">
        <v>127</v>
      </c>
    </row>
    <row r="64" spans="1:99" ht="14" x14ac:dyDescent="0.15">
      <c r="B64" s="20"/>
      <c r="C64" s="12" t="s">
        <v>124</v>
      </c>
      <c r="D64" s="12" t="s">
        <v>124</v>
      </c>
      <c r="E64" s="12" t="s">
        <v>124</v>
      </c>
      <c r="F64" s="12" t="s">
        <v>124</v>
      </c>
      <c r="G64" s="12" t="s">
        <v>124</v>
      </c>
      <c r="H64" s="12" t="s">
        <v>124</v>
      </c>
      <c r="I64" s="12" t="s">
        <v>124</v>
      </c>
      <c r="J64" s="12" t="s">
        <v>124</v>
      </c>
      <c r="K64" s="12" t="s">
        <v>124</v>
      </c>
      <c r="L64" s="12" t="s">
        <v>124</v>
      </c>
      <c r="M64" s="12" t="s">
        <v>124</v>
      </c>
      <c r="N64" s="12" t="s">
        <v>124</v>
      </c>
      <c r="O64" s="10" t="s">
        <v>128</v>
      </c>
    </row>
    <row r="65" spans="2:15" ht="14" x14ac:dyDescent="0.15">
      <c r="B65" s="18" t="s">
        <v>129</v>
      </c>
      <c r="C65" s="9" t="s">
        <v>124</v>
      </c>
      <c r="D65" s="9" t="s">
        <v>124</v>
      </c>
      <c r="E65" s="9" t="s">
        <v>124</v>
      </c>
      <c r="F65" s="9" t="s">
        <v>124</v>
      </c>
      <c r="G65" s="9" t="s">
        <v>124</v>
      </c>
      <c r="H65" s="9" t="s">
        <v>124</v>
      </c>
      <c r="I65" s="9" t="s">
        <v>124</v>
      </c>
      <c r="J65" s="9" t="s">
        <v>124</v>
      </c>
      <c r="K65" s="9" t="s">
        <v>124</v>
      </c>
      <c r="L65" s="9" t="s">
        <v>124</v>
      </c>
      <c r="M65" s="9" t="s">
        <v>124</v>
      </c>
      <c r="N65" s="9" t="s">
        <v>124</v>
      </c>
      <c r="O65" s="10" t="s">
        <v>125</v>
      </c>
    </row>
    <row r="66" spans="2:15" ht="24" x14ac:dyDescent="0.15">
      <c r="B66" s="19"/>
      <c r="C66" s="11" t="s">
        <v>124</v>
      </c>
      <c r="D66" s="11" t="s">
        <v>124</v>
      </c>
      <c r="E66" s="11" t="s">
        <v>124</v>
      </c>
      <c r="F66" s="11" t="s">
        <v>124</v>
      </c>
      <c r="G66" s="11" t="s">
        <v>124</v>
      </c>
      <c r="H66" s="11" t="s">
        <v>124</v>
      </c>
      <c r="I66" s="11" t="s">
        <v>124</v>
      </c>
      <c r="J66" s="11" t="s">
        <v>124</v>
      </c>
      <c r="K66" s="11" t="s">
        <v>124</v>
      </c>
      <c r="L66" s="11" t="s">
        <v>124</v>
      </c>
      <c r="M66" s="11" t="s">
        <v>124</v>
      </c>
      <c r="N66" s="11" t="s">
        <v>124</v>
      </c>
      <c r="O66" s="10" t="s">
        <v>126</v>
      </c>
    </row>
    <row r="67" spans="2:15" ht="24" x14ac:dyDescent="0.15">
      <c r="B67" s="19"/>
      <c r="C67" s="11" t="s">
        <v>124</v>
      </c>
      <c r="D67" s="11" t="s">
        <v>124</v>
      </c>
      <c r="E67" s="11" t="s">
        <v>124</v>
      </c>
      <c r="F67" s="11" t="s">
        <v>124</v>
      </c>
      <c r="G67" s="11" t="s">
        <v>124</v>
      </c>
      <c r="H67" s="11" t="s">
        <v>124</v>
      </c>
      <c r="I67" s="11" t="s">
        <v>124</v>
      </c>
      <c r="J67" s="11" t="s">
        <v>124</v>
      </c>
      <c r="K67" s="11" t="s">
        <v>124</v>
      </c>
      <c r="L67" s="11" t="s">
        <v>124</v>
      </c>
      <c r="M67" s="11" t="s">
        <v>124</v>
      </c>
      <c r="N67" s="11" t="s">
        <v>124</v>
      </c>
      <c r="O67" s="10" t="s">
        <v>127</v>
      </c>
    </row>
    <row r="68" spans="2:15" ht="14" x14ac:dyDescent="0.15">
      <c r="B68" s="20"/>
      <c r="C68" s="12" t="s">
        <v>124</v>
      </c>
      <c r="D68" s="12" t="s">
        <v>124</v>
      </c>
      <c r="E68" s="12" t="s">
        <v>124</v>
      </c>
      <c r="F68" s="12" t="s">
        <v>124</v>
      </c>
      <c r="G68" s="12" t="s">
        <v>124</v>
      </c>
      <c r="H68" s="12" t="s">
        <v>124</v>
      </c>
      <c r="I68" s="12" t="s">
        <v>124</v>
      </c>
      <c r="J68" s="12" t="s">
        <v>124</v>
      </c>
      <c r="K68" s="12" t="s">
        <v>124</v>
      </c>
      <c r="L68" s="12" t="s">
        <v>124</v>
      </c>
      <c r="M68" s="12" t="s">
        <v>124</v>
      </c>
      <c r="N68" s="12" t="s">
        <v>124</v>
      </c>
      <c r="O68" s="10" t="s">
        <v>128</v>
      </c>
    </row>
    <row r="69" spans="2:15" ht="14" x14ac:dyDescent="0.15">
      <c r="B69" s="18" t="s">
        <v>130</v>
      </c>
      <c r="C69" s="9" t="s">
        <v>124</v>
      </c>
      <c r="D69" s="9" t="s">
        <v>124</v>
      </c>
      <c r="E69" s="9" t="s">
        <v>124</v>
      </c>
      <c r="F69" s="9" t="s">
        <v>124</v>
      </c>
      <c r="G69" s="9" t="s">
        <v>124</v>
      </c>
      <c r="H69" s="9" t="s">
        <v>124</v>
      </c>
      <c r="I69" s="9" t="s">
        <v>124</v>
      </c>
      <c r="J69" s="9" t="s">
        <v>124</v>
      </c>
      <c r="K69" s="9" t="s">
        <v>124</v>
      </c>
      <c r="L69" s="9" t="s">
        <v>124</v>
      </c>
      <c r="M69" s="9" t="s">
        <v>124</v>
      </c>
      <c r="N69" s="9" t="s">
        <v>124</v>
      </c>
      <c r="O69" s="10" t="s">
        <v>125</v>
      </c>
    </row>
    <row r="70" spans="2:15" ht="24" x14ac:dyDescent="0.15">
      <c r="B70" s="19"/>
      <c r="C70" s="11" t="s">
        <v>124</v>
      </c>
      <c r="D70" s="11" t="s">
        <v>124</v>
      </c>
      <c r="E70" s="11" t="s">
        <v>124</v>
      </c>
      <c r="F70" s="11" t="s">
        <v>124</v>
      </c>
      <c r="G70" s="11" t="s">
        <v>124</v>
      </c>
      <c r="H70" s="11" t="s">
        <v>124</v>
      </c>
      <c r="I70" s="11" t="s">
        <v>124</v>
      </c>
      <c r="J70" s="11" t="s">
        <v>124</v>
      </c>
      <c r="K70" s="11" t="s">
        <v>124</v>
      </c>
      <c r="L70" s="11" t="s">
        <v>124</v>
      </c>
      <c r="M70" s="11" t="s">
        <v>124</v>
      </c>
      <c r="N70" s="11" t="s">
        <v>124</v>
      </c>
      <c r="O70" s="10" t="s">
        <v>126</v>
      </c>
    </row>
    <row r="71" spans="2:15" ht="24" x14ac:dyDescent="0.15">
      <c r="B71" s="19"/>
      <c r="C71" s="11" t="s">
        <v>124</v>
      </c>
      <c r="D71" s="11" t="s">
        <v>124</v>
      </c>
      <c r="E71" s="11" t="s">
        <v>124</v>
      </c>
      <c r="F71" s="11" t="s">
        <v>124</v>
      </c>
      <c r="G71" s="11" t="s">
        <v>124</v>
      </c>
      <c r="H71" s="11" t="s">
        <v>124</v>
      </c>
      <c r="I71" s="11" t="s">
        <v>124</v>
      </c>
      <c r="J71" s="11" t="s">
        <v>124</v>
      </c>
      <c r="K71" s="11" t="s">
        <v>124</v>
      </c>
      <c r="L71" s="11" t="s">
        <v>124</v>
      </c>
      <c r="M71" s="11" t="s">
        <v>124</v>
      </c>
      <c r="N71" s="11" t="s">
        <v>124</v>
      </c>
      <c r="O71" s="10" t="s">
        <v>127</v>
      </c>
    </row>
    <row r="72" spans="2:15" ht="14" x14ac:dyDescent="0.15">
      <c r="B72" s="20"/>
      <c r="C72" s="12" t="s">
        <v>124</v>
      </c>
      <c r="D72" s="12" t="s">
        <v>124</v>
      </c>
      <c r="E72" s="12" t="s">
        <v>124</v>
      </c>
      <c r="F72" s="12" t="s">
        <v>124</v>
      </c>
      <c r="G72" s="12" t="s">
        <v>124</v>
      </c>
      <c r="H72" s="12" t="s">
        <v>124</v>
      </c>
      <c r="I72" s="12" t="s">
        <v>124</v>
      </c>
      <c r="J72" s="12" t="s">
        <v>124</v>
      </c>
      <c r="K72" s="12" t="s">
        <v>124</v>
      </c>
      <c r="L72" s="12" t="s">
        <v>124</v>
      </c>
      <c r="M72" s="12" t="s">
        <v>124</v>
      </c>
      <c r="N72" s="12" t="s">
        <v>124</v>
      </c>
      <c r="O72" s="10" t="s">
        <v>128</v>
      </c>
    </row>
    <row r="73" spans="2:15" ht="14" x14ac:dyDescent="0.15">
      <c r="B73" s="18" t="s">
        <v>131</v>
      </c>
      <c r="C73" s="9" t="s">
        <v>124</v>
      </c>
      <c r="D73" s="9" t="s">
        <v>124</v>
      </c>
      <c r="E73" s="9" t="s">
        <v>124</v>
      </c>
      <c r="F73" s="9" t="s">
        <v>124</v>
      </c>
      <c r="G73" s="9" t="s">
        <v>124</v>
      </c>
      <c r="H73" s="9" t="s">
        <v>124</v>
      </c>
      <c r="I73" s="9" t="s">
        <v>124</v>
      </c>
      <c r="J73" s="9" t="s">
        <v>124</v>
      </c>
      <c r="K73" s="9" t="s">
        <v>124</v>
      </c>
      <c r="L73" s="9" t="s">
        <v>124</v>
      </c>
      <c r="M73" s="9" t="s">
        <v>124</v>
      </c>
      <c r="N73" s="9" t="s">
        <v>124</v>
      </c>
      <c r="O73" s="10" t="s">
        <v>125</v>
      </c>
    </row>
    <row r="74" spans="2:15" ht="24" x14ac:dyDescent="0.15">
      <c r="B74" s="19"/>
      <c r="C74" s="11" t="s">
        <v>124</v>
      </c>
      <c r="D74" s="11" t="s">
        <v>124</v>
      </c>
      <c r="E74" s="11" t="s">
        <v>124</v>
      </c>
      <c r="F74" s="11" t="s">
        <v>124</v>
      </c>
      <c r="G74" s="11" t="s">
        <v>124</v>
      </c>
      <c r="H74" s="11" t="s">
        <v>124</v>
      </c>
      <c r="I74" s="11" t="s">
        <v>124</v>
      </c>
      <c r="J74" s="11" t="s">
        <v>124</v>
      </c>
      <c r="K74" s="11" t="s">
        <v>124</v>
      </c>
      <c r="L74" s="11" t="s">
        <v>124</v>
      </c>
      <c r="M74" s="11" t="s">
        <v>124</v>
      </c>
      <c r="N74" s="11" t="s">
        <v>124</v>
      </c>
      <c r="O74" s="10" t="s">
        <v>126</v>
      </c>
    </row>
    <row r="75" spans="2:15" ht="24" x14ac:dyDescent="0.15">
      <c r="B75" s="19"/>
      <c r="C75" s="11" t="s">
        <v>124</v>
      </c>
      <c r="D75" s="11" t="s">
        <v>124</v>
      </c>
      <c r="E75" s="11" t="s">
        <v>124</v>
      </c>
      <c r="F75" s="11" t="s">
        <v>124</v>
      </c>
      <c r="G75" s="11" t="s">
        <v>124</v>
      </c>
      <c r="H75" s="11" t="s">
        <v>124</v>
      </c>
      <c r="I75" s="11" t="s">
        <v>124</v>
      </c>
      <c r="J75" s="11" t="s">
        <v>124</v>
      </c>
      <c r="K75" s="11" t="s">
        <v>124</v>
      </c>
      <c r="L75" s="11" t="s">
        <v>124</v>
      </c>
      <c r="M75" s="11" t="s">
        <v>124</v>
      </c>
      <c r="N75" s="11" t="s">
        <v>124</v>
      </c>
      <c r="O75" s="10" t="s">
        <v>127</v>
      </c>
    </row>
    <row r="76" spans="2:15" ht="14" x14ac:dyDescent="0.15">
      <c r="B76" s="20"/>
      <c r="C76" s="12" t="s">
        <v>124</v>
      </c>
      <c r="D76" s="12" t="s">
        <v>124</v>
      </c>
      <c r="E76" s="12" t="s">
        <v>124</v>
      </c>
      <c r="F76" s="12" t="s">
        <v>124</v>
      </c>
      <c r="G76" s="12" t="s">
        <v>124</v>
      </c>
      <c r="H76" s="12" t="s">
        <v>124</v>
      </c>
      <c r="I76" s="12" t="s">
        <v>124</v>
      </c>
      <c r="J76" s="12" t="s">
        <v>124</v>
      </c>
      <c r="K76" s="12" t="s">
        <v>124</v>
      </c>
      <c r="L76" s="12" t="s">
        <v>124</v>
      </c>
      <c r="M76" s="12" t="s">
        <v>124</v>
      </c>
      <c r="N76" s="12" t="s">
        <v>124</v>
      </c>
      <c r="O76" s="10" t="s">
        <v>128</v>
      </c>
    </row>
    <row r="77" spans="2:15" ht="14" x14ac:dyDescent="0.15">
      <c r="B77" s="18" t="s">
        <v>132</v>
      </c>
      <c r="C77" s="9">
        <v>-0.75</v>
      </c>
      <c r="D77" s="9">
        <v>0.6</v>
      </c>
      <c r="E77" s="9">
        <v>-1.35</v>
      </c>
      <c r="F77" s="9">
        <v>238.35</v>
      </c>
      <c r="G77" s="9">
        <v>283.5</v>
      </c>
      <c r="H77" s="9">
        <v>249.75</v>
      </c>
      <c r="I77" s="9" t="s">
        <v>124</v>
      </c>
      <c r="J77" s="9" t="s">
        <v>124</v>
      </c>
      <c r="K77" s="9" t="s">
        <v>124</v>
      </c>
      <c r="L77" s="9" t="s">
        <v>124</v>
      </c>
      <c r="M77" s="9" t="s">
        <v>124</v>
      </c>
      <c r="N77" s="9" t="s">
        <v>124</v>
      </c>
      <c r="O77" s="10" t="s">
        <v>125</v>
      </c>
    </row>
    <row r="78" spans="2:15" ht="24" x14ac:dyDescent="0.15">
      <c r="B78" s="19"/>
      <c r="C78" s="11">
        <v>0.78100000000000003</v>
      </c>
      <c r="D78" s="11">
        <v>0.4</v>
      </c>
      <c r="E78" s="11">
        <v>0.75</v>
      </c>
      <c r="F78" s="11">
        <v>1</v>
      </c>
      <c r="G78" s="11">
        <v>1</v>
      </c>
      <c r="H78" s="11">
        <v>1</v>
      </c>
      <c r="I78" s="11" t="s">
        <v>124</v>
      </c>
      <c r="J78" s="11" t="s">
        <v>124</v>
      </c>
      <c r="K78" s="11" t="s">
        <v>124</v>
      </c>
      <c r="L78" s="11" t="s">
        <v>124</v>
      </c>
      <c r="M78" s="11" t="s">
        <v>124</v>
      </c>
      <c r="N78" s="11" t="s">
        <v>124</v>
      </c>
      <c r="O78" s="10" t="s">
        <v>126</v>
      </c>
    </row>
    <row r="79" spans="2:15" ht="24" x14ac:dyDescent="0.15">
      <c r="B79" s="19"/>
      <c r="C79" s="13">
        <v>4.1666666666666669E-4</v>
      </c>
      <c r="D79" s="13">
        <v>1.1574074074074073E-3</v>
      </c>
      <c r="E79" s="13">
        <v>5.0925925925925921E-4</v>
      </c>
      <c r="F79" s="13">
        <v>9.2592592592592588E-5</v>
      </c>
      <c r="G79" s="13">
        <v>5.5555555555555556E-4</v>
      </c>
      <c r="H79" s="13">
        <v>9.2592592592592585E-4</v>
      </c>
      <c r="I79" s="11" t="s">
        <v>124</v>
      </c>
      <c r="J79" s="11" t="s">
        <v>124</v>
      </c>
      <c r="K79" s="11" t="s">
        <v>124</v>
      </c>
      <c r="L79" s="11" t="s">
        <v>124</v>
      </c>
      <c r="M79" s="11" t="s">
        <v>124</v>
      </c>
      <c r="N79" s="11" t="s">
        <v>124</v>
      </c>
      <c r="O79" s="10" t="s">
        <v>127</v>
      </c>
    </row>
    <row r="80" spans="2:15" ht="14" x14ac:dyDescent="0.15">
      <c r="B80" s="20"/>
      <c r="C80" s="14">
        <v>5.4398148148148144E-4</v>
      </c>
      <c r="D80" s="14">
        <v>1.2731481481481483E-3</v>
      </c>
      <c r="E80" s="14">
        <v>3.7037037037037035E-4</v>
      </c>
      <c r="F80" s="12" t="s">
        <v>124</v>
      </c>
      <c r="G80" s="14">
        <v>0</v>
      </c>
      <c r="H80" s="14">
        <v>1.1574074074074073E-5</v>
      </c>
      <c r="I80" s="12" t="s">
        <v>124</v>
      </c>
      <c r="J80" s="12" t="s">
        <v>124</v>
      </c>
      <c r="K80" s="12" t="s">
        <v>124</v>
      </c>
      <c r="L80" s="12" t="s">
        <v>124</v>
      </c>
      <c r="M80" s="12" t="s">
        <v>124</v>
      </c>
      <c r="N80" s="12" t="s">
        <v>124</v>
      </c>
      <c r="O80" s="10" t="s">
        <v>128</v>
      </c>
    </row>
    <row r="81" spans="2:15" ht="14" x14ac:dyDescent="0.15">
      <c r="B81" s="18" t="s">
        <v>133</v>
      </c>
      <c r="C81" s="9" t="s">
        <v>124</v>
      </c>
      <c r="D81" s="9" t="s">
        <v>124</v>
      </c>
      <c r="E81" s="9" t="s">
        <v>124</v>
      </c>
      <c r="F81" s="9" t="s">
        <v>124</v>
      </c>
      <c r="G81" s="9" t="s">
        <v>124</v>
      </c>
      <c r="H81" s="9" t="s">
        <v>124</v>
      </c>
      <c r="I81" s="9" t="s">
        <v>124</v>
      </c>
      <c r="J81" s="9" t="s">
        <v>124</v>
      </c>
      <c r="K81" s="9" t="s">
        <v>124</v>
      </c>
      <c r="L81" s="9" t="s">
        <v>124</v>
      </c>
      <c r="M81" s="9" t="s">
        <v>124</v>
      </c>
      <c r="N81" s="9" t="s">
        <v>124</v>
      </c>
      <c r="O81" s="10" t="s">
        <v>125</v>
      </c>
    </row>
    <row r="82" spans="2:15" ht="24" x14ac:dyDescent="0.15">
      <c r="B82" s="19"/>
      <c r="C82" s="11" t="s">
        <v>124</v>
      </c>
      <c r="D82" s="11" t="s">
        <v>124</v>
      </c>
      <c r="E82" s="11" t="s">
        <v>124</v>
      </c>
      <c r="F82" s="11" t="s">
        <v>124</v>
      </c>
      <c r="G82" s="11" t="s">
        <v>124</v>
      </c>
      <c r="H82" s="11" t="s">
        <v>124</v>
      </c>
      <c r="I82" s="11" t="s">
        <v>124</v>
      </c>
      <c r="J82" s="11" t="s">
        <v>124</v>
      </c>
      <c r="K82" s="11" t="s">
        <v>124</v>
      </c>
      <c r="L82" s="11" t="s">
        <v>124</v>
      </c>
      <c r="M82" s="11" t="s">
        <v>124</v>
      </c>
      <c r="N82" s="11" t="s">
        <v>124</v>
      </c>
      <c r="O82" s="10" t="s">
        <v>126</v>
      </c>
    </row>
    <row r="83" spans="2:15" ht="24" x14ac:dyDescent="0.15">
      <c r="B83" s="19"/>
      <c r="C83" s="11" t="s">
        <v>124</v>
      </c>
      <c r="D83" s="11" t="s">
        <v>124</v>
      </c>
      <c r="E83" s="11" t="s">
        <v>124</v>
      </c>
      <c r="F83" s="11" t="s">
        <v>124</v>
      </c>
      <c r="G83" s="11" t="s">
        <v>124</v>
      </c>
      <c r="H83" s="11" t="s">
        <v>124</v>
      </c>
      <c r="I83" s="11" t="s">
        <v>124</v>
      </c>
      <c r="J83" s="11" t="s">
        <v>124</v>
      </c>
      <c r="K83" s="11" t="s">
        <v>124</v>
      </c>
      <c r="L83" s="11" t="s">
        <v>124</v>
      </c>
      <c r="M83" s="11" t="s">
        <v>124</v>
      </c>
      <c r="N83" s="11" t="s">
        <v>124</v>
      </c>
      <c r="O83" s="10" t="s">
        <v>127</v>
      </c>
    </row>
    <row r="84" spans="2:15" ht="14" x14ac:dyDescent="0.15">
      <c r="B84" s="20"/>
      <c r="C84" s="12" t="s">
        <v>124</v>
      </c>
      <c r="D84" s="12" t="s">
        <v>124</v>
      </c>
      <c r="E84" s="12" t="s">
        <v>124</v>
      </c>
      <c r="F84" s="12" t="s">
        <v>124</v>
      </c>
      <c r="G84" s="12" t="s">
        <v>124</v>
      </c>
      <c r="H84" s="12" t="s">
        <v>124</v>
      </c>
      <c r="I84" s="12" t="s">
        <v>124</v>
      </c>
      <c r="J84" s="12" t="s">
        <v>124</v>
      </c>
      <c r="K84" s="12" t="s">
        <v>124</v>
      </c>
      <c r="L84" s="12" t="s">
        <v>124</v>
      </c>
      <c r="M84" s="12" t="s">
        <v>124</v>
      </c>
      <c r="N84" s="12" t="s">
        <v>124</v>
      </c>
      <c r="O84" s="10" t="s">
        <v>128</v>
      </c>
    </row>
    <row r="85" spans="2:15" ht="14" x14ac:dyDescent="0.15">
      <c r="B85" s="18" t="s">
        <v>134</v>
      </c>
      <c r="C85" s="9" t="s">
        <v>124</v>
      </c>
      <c r="D85" s="9" t="s">
        <v>124</v>
      </c>
      <c r="E85" s="9" t="s">
        <v>124</v>
      </c>
      <c r="F85" s="9" t="s">
        <v>124</v>
      </c>
      <c r="G85" s="9" t="s">
        <v>124</v>
      </c>
      <c r="H85" s="9" t="s">
        <v>124</v>
      </c>
      <c r="I85" s="9" t="s">
        <v>124</v>
      </c>
      <c r="J85" s="9" t="s">
        <v>124</v>
      </c>
      <c r="K85" s="9" t="s">
        <v>124</v>
      </c>
      <c r="L85" s="9" t="s">
        <v>124</v>
      </c>
      <c r="M85" s="9" t="s">
        <v>124</v>
      </c>
      <c r="N85" s="9" t="s">
        <v>124</v>
      </c>
      <c r="O85" s="10" t="s">
        <v>125</v>
      </c>
    </row>
    <row r="86" spans="2:15" ht="24" x14ac:dyDescent="0.15">
      <c r="B86" s="19"/>
      <c r="C86" s="11" t="s">
        <v>124</v>
      </c>
      <c r="D86" s="11" t="s">
        <v>124</v>
      </c>
      <c r="E86" s="11" t="s">
        <v>124</v>
      </c>
      <c r="F86" s="11" t="s">
        <v>124</v>
      </c>
      <c r="G86" s="11" t="s">
        <v>124</v>
      </c>
      <c r="H86" s="11" t="s">
        <v>124</v>
      </c>
      <c r="I86" s="11" t="s">
        <v>124</v>
      </c>
      <c r="J86" s="11" t="s">
        <v>124</v>
      </c>
      <c r="K86" s="11" t="s">
        <v>124</v>
      </c>
      <c r="L86" s="11" t="s">
        <v>124</v>
      </c>
      <c r="M86" s="11" t="s">
        <v>124</v>
      </c>
      <c r="N86" s="11" t="s">
        <v>124</v>
      </c>
      <c r="O86" s="10" t="s">
        <v>126</v>
      </c>
    </row>
    <row r="87" spans="2:15" ht="24" x14ac:dyDescent="0.15">
      <c r="B87" s="19"/>
      <c r="C87" s="11" t="s">
        <v>124</v>
      </c>
      <c r="D87" s="11" t="s">
        <v>124</v>
      </c>
      <c r="E87" s="11" t="s">
        <v>124</v>
      </c>
      <c r="F87" s="11" t="s">
        <v>124</v>
      </c>
      <c r="G87" s="11" t="s">
        <v>124</v>
      </c>
      <c r="H87" s="11" t="s">
        <v>124</v>
      </c>
      <c r="I87" s="11" t="s">
        <v>124</v>
      </c>
      <c r="J87" s="11" t="s">
        <v>124</v>
      </c>
      <c r="K87" s="11" t="s">
        <v>124</v>
      </c>
      <c r="L87" s="11" t="s">
        <v>124</v>
      </c>
      <c r="M87" s="11" t="s">
        <v>124</v>
      </c>
      <c r="N87" s="11" t="s">
        <v>124</v>
      </c>
      <c r="O87" s="10" t="s">
        <v>127</v>
      </c>
    </row>
    <row r="88" spans="2:15" ht="14" x14ac:dyDescent="0.15">
      <c r="B88" s="20"/>
      <c r="C88" s="12" t="s">
        <v>124</v>
      </c>
      <c r="D88" s="12" t="s">
        <v>124</v>
      </c>
      <c r="E88" s="12" t="s">
        <v>124</v>
      </c>
      <c r="F88" s="12" t="s">
        <v>124</v>
      </c>
      <c r="G88" s="12" t="s">
        <v>124</v>
      </c>
      <c r="H88" s="12" t="s">
        <v>124</v>
      </c>
      <c r="I88" s="12" t="s">
        <v>124</v>
      </c>
      <c r="J88" s="12" t="s">
        <v>124</v>
      </c>
      <c r="K88" s="12" t="s">
        <v>124</v>
      </c>
      <c r="L88" s="12" t="s">
        <v>124</v>
      </c>
      <c r="M88" s="12" t="s">
        <v>124</v>
      </c>
      <c r="N88" s="12" t="s">
        <v>124</v>
      </c>
      <c r="O88" s="10" t="s">
        <v>128</v>
      </c>
    </row>
    <row r="89" spans="2:15" ht="14" x14ac:dyDescent="0.15">
      <c r="B89" s="18" t="s">
        <v>135</v>
      </c>
      <c r="C89" s="9" t="s">
        <v>124</v>
      </c>
      <c r="D89" s="9" t="s">
        <v>124</v>
      </c>
      <c r="E89" s="9" t="s">
        <v>124</v>
      </c>
      <c r="F89" s="9" t="s">
        <v>124</v>
      </c>
      <c r="G89" s="9" t="s">
        <v>124</v>
      </c>
      <c r="H89" s="9" t="s">
        <v>124</v>
      </c>
      <c r="I89" s="9" t="s">
        <v>124</v>
      </c>
      <c r="J89" s="9" t="s">
        <v>124</v>
      </c>
      <c r="K89" s="9" t="s">
        <v>124</v>
      </c>
      <c r="L89" s="9" t="s">
        <v>124</v>
      </c>
      <c r="M89" s="9" t="s">
        <v>124</v>
      </c>
      <c r="N89" s="9" t="s">
        <v>124</v>
      </c>
      <c r="O89" s="10" t="s">
        <v>125</v>
      </c>
    </row>
    <row r="90" spans="2:15" ht="24" x14ac:dyDescent="0.15">
      <c r="B90" s="19"/>
      <c r="C90" s="11" t="s">
        <v>124</v>
      </c>
      <c r="D90" s="11" t="s">
        <v>124</v>
      </c>
      <c r="E90" s="11" t="s">
        <v>124</v>
      </c>
      <c r="F90" s="11" t="s">
        <v>124</v>
      </c>
      <c r="G90" s="11" t="s">
        <v>124</v>
      </c>
      <c r="H90" s="11" t="s">
        <v>124</v>
      </c>
      <c r="I90" s="11" t="s">
        <v>124</v>
      </c>
      <c r="J90" s="11" t="s">
        <v>124</v>
      </c>
      <c r="K90" s="11" t="s">
        <v>124</v>
      </c>
      <c r="L90" s="11" t="s">
        <v>124</v>
      </c>
      <c r="M90" s="11" t="s">
        <v>124</v>
      </c>
      <c r="N90" s="11" t="s">
        <v>124</v>
      </c>
      <c r="O90" s="10" t="s">
        <v>126</v>
      </c>
    </row>
    <row r="91" spans="2:15" ht="24" x14ac:dyDescent="0.15">
      <c r="B91" s="19"/>
      <c r="C91" s="11" t="s">
        <v>124</v>
      </c>
      <c r="D91" s="11" t="s">
        <v>124</v>
      </c>
      <c r="E91" s="11" t="s">
        <v>124</v>
      </c>
      <c r="F91" s="11" t="s">
        <v>124</v>
      </c>
      <c r="G91" s="11" t="s">
        <v>124</v>
      </c>
      <c r="H91" s="11" t="s">
        <v>124</v>
      </c>
      <c r="I91" s="11" t="s">
        <v>124</v>
      </c>
      <c r="J91" s="11" t="s">
        <v>124</v>
      </c>
      <c r="K91" s="11" t="s">
        <v>124</v>
      </c>
      <c r="L91" s="11" t="s">
        <v>124</v>
      </c>
      <c r="M91" s="11" t="s">
        <v>124</v>
      </c>
      <c r="N91" s="11" t="s">
        <v>124</v>
      </c>
      <c r="O91" s="10" t="s">
        <v>127</v>
      </c>
    </row>
    <row r="92" spans="2:15" ht="14" x14ac:dyDescent="0.15">
      <c r="B92" s="20"/>
      <c r="C92" s="12" t="s">
        <v>124</v>
      </c>
      <c r="D92" s="12" t="s">
        <v>124</v>
      </c>
      <c r="E92" s="12" t="s">
        <v>124</v>
      </c>
      <c r="F92" s="12" t="s">
        <v>124</v>
      </c>
      <c r="G92" s="12" t="s">
        <v>124</v>
      </c>
      <c r="H92" s="12" t="s">
        <v>124</v>
      </c>
      <c r="I92" s="12" t="s">
        <v>124</v>
      </c>
      <c r="J92" s="12" t="s">
        <v>124</v>
      </c>
      <c r="K92" s="12" t="s">
        <v>124</v>
      </c>
      <c r="L92" s="12" t="s">
        <v>124</v>
      </c>
      <c r="M92" s="12" t="s">
        <v>124</v>
      </c>
      <c r="N92" s="12" t="s">
        <v>124</v>
      </c>
      <c r="O92" s="10" t="s">
        <v>128</v>
      </c>
    </row>
  </sheetData>
  <mergeCells count="10">
    <mergeCell ref="B85:B88"/>
    <mergeCell ref="B89:B92"/>
    <mergeCell ref="AZ25:BB25"/>
    <mergeCell ref="BC25:BE25"/>
    <mergeCell ref="B61:B64"/>
    <mergeCell ref="B65:B68"/>
    <mergeCell ref="B69:B72"/>
    <mergeCell ref="B73:B76"/>
    <mergeCell ref="B77:B80"/>
    <mergeCell ref="B81:B84"/>
  </mergeCells>
  <pageMargins left="0.78740157499999996" right="0.78740157499999996" top="0.984251969" bottom="0.984251969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932FB-2062-EB4E-993F-E8D77509EBC2}">
  <dimension ref="A1:I24"/>
  <sheetViews>
    <sheetView tabSelected="1" workbookViewId="0">
      <selection activeCell="F22" sqref="F22"/>
    </sheetView>
  </sheetViews>
  <sheetFormatPr baseColWidth="10" defaultRowHeight="13" x14ac:dyDescent="0.15"/>
  <cols>
    <col min="1" max="1" width="38" bestFit="1" customWidth="1"/>
    <col min="2" max="2" width="12.83203125" bestFit="1" customWidth="1"/>
    <col min="3" max="3" width="12.33203125" bestFit="1" customWidth="1"/>
    <col min="4" max="4" width="19.5" bestFit="1" customWidth="1"/>
    <col min="5" max="5" width="18.83203125" bestFit="1" customWidth="1"/>
    <col min="8" max="8" width="23.83203125" bestFit="1" customWidth="1"/>
  </cols>
  <sheetData>
    <row r="1" spans="1:9" x14ac:dyDescent="0.15">
      <c r="H1" t="s">
        <v>154</v>
      </c>
      <c r="I1">
        <v>200</v>
      </c>
    </row>
    <row r="2" spans="1:9" x14ac:dyDescent="0.15">
      <c r="D2" s="17" t="s">
        <v>161</v>
      </c>
      <c r="E2" s="17" t="s">
        <v>152</v>
      </c>
      <c r="H2" t="s">
        <v>155</v>
      </c>
      <c r="I2">
        <v>5</v>
      </c>
    </row>
    <row r="3" spans="1:9" x14ac:dyDescent="0.15">
      <c r="A3" t="s">
        <v>148</v>
      </c>
      <c r="B3">
        <f>unimmobilized!AM53</f>
        <v>1.4583516483516483E-2</v>
      </c>
      <c r="C3">
        <f>unimmobilized!AN53</f>
        <v>3.7635183488157292E-4</v>
      </c>
      <c r="D3">
        <f>(B3/$B$3)*100</f>
        <v>100</v>
      </c>
      <c r="E3">
        <f>100-D3</f>
        <v>0</v>
      </c>
      <c r="H3" t="s">
        <v>156</v>
      </c>
      <c r="I3">
        <v>400</v>
      </c>
    </row>
    <row r="4" spans="1:9" x14ac:dyDescent="0.15">
      <c r="A4" s="25" t="s">
        <v>159</v>
      </c>
      <c r="B4">
        <f>Polystyrene_Epoxy!AO58</f>
        <v>2.0833333333333353E-5</v>
      </c>
      <c r="C4">
        <f>Polystyrene_Epoxy!AP58</f>
        <v>2.3316541164755472E-6</v>
      </c>
      <c r="D4">
        <f t="shared" ref="D4:D9" si="0">(B4/$B$3)*100</f>
        <v>0.14285534875543179</v>
      </c>
      <c r="E4">
        <f t="shared" ref="E4:E9" si="1">100-D4</f>
        <v>99.857144651244568</v>
      </c>
      <c r="F4">
        <f>E4/100</f>
        <v>0.99857144651244567</v>
      </c>
      <c r="H4" t="s">
        <v>157</v>
      </c>
      <c r="I4">
        <v>2</v>
      </c>
    </row>
    <row r="5" spans="1:9" x14ac:dyDescent="0.15">
      <c r="A5" t="s">
        <v>149</v>
      </c>
      <c r="B5">
        <f>Polystyrene_Epoxy!AR58</f>
        <v>1.0636274509803922E-2</v>
      </c>
      <c r="C5">
        <f>Polystyrene_Epoxy!AS58</f>
        <v>6.7150513600685495E-4</v>
      </c>
      <c r="D5">
        <f t="shared" si="0"/>
        <v>72.933537818714257</v>
      </c>
      <c r="E5">
        <f t="shared" si="1"/>
        <v>27.066462181285743</v>
      </c>
      <c r="F5">
        <f t="shared" ref="F5:F9" si="2">E5/100</f>
        <v>0.27066462181285744</v>
      </c>
      <c r="H5" t="s">
        <v>158</v>
      </c>
      <c r="I5">
        <f>I4/2</f>
        <v>1</v>
      </c>
    </row>
    <row r="6" spans="1:9" x14ac:dyDescent="0.15">
      <c r="A6" t="s">
        <v>150</v>
      </c>
      <c r="B6">
        <f>EpoxyButyl_DVB!AU53</f>
        <v>2.4285714285714288E-3</v>
      </c>
      <c r="C6">
        <f>EpoxyButyl_DVB!AV53</f>
        <v>2.2253945610567483E-4</v>
      </c>
      <c r="D6">
        <f t="shared" si="0"/>
        <v>16.65285208349032</v>
      </c>
      <c r="E6">
        <f t="shared" si="1"/>
        <v>83.347147916509684</v>
      </c>
      <c r="F6">
        <f t="shared" si="2"/>
        <v>0.83347147916509678</v>
      </c>
    </row>
    <row r="7" spans="1:9" x14ac:dyDescent="0.15">
      <c r="A7" t="s">
        <v>144</v>
      </c>
      <c r="B7">
        <f>EpoxyButyl_DVB!AX53</f>
        <v>5.9527472527472541E-3</v>
      </c>
      <c r="C7">
        <f>EpoxyButyl_DVB!AY53</f>
        <v>4.5434566166756117E-4</v>
      </c>
      <c r="D7">
        <f t="shared" si="0"/>
        <v>40.818325672519038</v>
      </c>
      <c r="E7">
        <f t="shared" si="1"/>
        <v>59.181674327480962</v>
      </c>
      <c r="F7">
        <f t="shared" si="2"/>
        <v>0.5918167432748096</v>
      </c>
    </row>
    <row r="8" spans="1:9" x14ac:dyDescent="0.15">
      <c r="A8" t="s">
        <v>151</v>
      </c>
      <c r="B8">
        <f>Octadecyl_Amino!BA58</f>
        <v>0</v>
      </c>
      <c r="C8">
        <f>Octadecyl_Amino!BA59</f>
        <v>0</v>
      </c>
      <c r="D8">
        <f t="shared" si="0"/>
        <v>0</v>
      </c>
      <c r="E8">
        <f t="shared" si="1"/>
        <v>100</v>
      </c>
      <c r="F8">
        <f t="shared" si="2"/>
        <v>1</v>
      </c>
    </row>
    <row r="9" spans="1:9" x14ac:dyDescent="0.15">
      <c r="A9" t="s">
        <v>147</v>
      </c>
      <c r="B9">
        <f>Octadecyl_Amino!BD58</f>
        <v>4.2374999999999991E-3</v>
      </c>
      <c r="C9">
        <f>Octadecyl_Amino!BD59</f>
        <v>3.4281440519200889E-4</v>
      </c>
      <c r="D9">
        <f t="shared" si="0"/>
        <v>29.05677793685479</v>
      </c>
      <c r="E9">
        <f t="shared" si="1"/>
        <v>70.943222063145214</v>
      </c>
      <c r="F9">
        <f t="shared" si="2"/>
        <v>0.70943222063145217</v>
      </c>
    </row>
    <row r="19" spans="1:3" x14ac:dyDescent="0.15">
      <c r="A19" s="24" t="s">
        <v>153</v>
      </c>
      <c r="B19" s="25" t="s">
        <v>159</v>
      </c>
      <c r="C19">
        <f>$I$5*F4</f>
        <v>0.99857144651244567</v>
      </c>
    </row>
    <row r="20" spans="1:3" x14ac:dyDescent="0.15">
      <c r="A20" s="24"/>
      <c r="B20" t="s">
        <v>149</v>
      </c>
      <c r="C20">
        <f t="shared" ref="C20:C24" si="3">$I$5*F5</f>
        <v>0.27066462181285744</v>
      </c>
    </row>
    <row r="21" spans="1:3" x14ac:dyDescent="0.15">
      <c r="A21" s="24"/>
      <c r="B21" t="s">
        <v>150</v>
      </c>
      <c r="C21">
        <f t="shared" si="3"/>
        <v>0.83347147916509678</v>
      </c>
    </row>
    <row r="22" spans="1:3" x14ac:dyDescent="0.15">
      <c r="A22" s="24"/>
      <c r="B22" t="s">
        <v>144</v>
      </c>
      <c r="C22">
        <f t="shared" si="3"/>
        <v>0.5918167432748096</v>
      </c>
    </row>
    <row r="23" spans="1:3" x14ac:dyDescent="0.15">
      <c r="A23" s="24"/>
      <c r="B23" t="s">
        <v>151</v>
      </c>
      <c r="C23">
        <f t="shared" si="3"/>
        <v>1</v>
      </c>
    </row>
    <row r="24" spans="1:3" x14ac:dyDescent="0.15">
      <c r="A24" s="24"/>
      <c r="B24" t="s">
        <v>147</v>
      </c>
      <c r="C24">
        <f t="shared" si="3"/>
        <v>0.70943222063145217</v>
      </c>
    </row>
  </sheetData>
  <mergeCells count="1">
    <mergeCell ref="A19:A2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unimmobilized</vt:lpstr>
      <vt:lpstr>Polystyrene_Epoxy</vt:lpstr>
      <vt:lpstr>EpoxyButyl_DVB</vt:lpstr>
      <vt:lpstr>Octadecyl_Amino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dcterms:created xsi:type="dcterms:W3CDTF">2011-01-18T20:51:17Z</dcterms:created>
  <dcterms:modified xsi:type="dcterms:W3CDTF">2023-08-07T08:51:59Z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croName">
    <vt:lpwstr>None</vt:lpwstr>
  </property>
  <property fmtid="{D5CDD505-2E9C-101B-9397-08002B2CF9AE}" pid="3" name="LastEdited">
    <vt:lpwstr>16.0</vt:lpwstr>
  </property>
</Properties>
</file>