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Suppl. Fig1/"/>
    </mc:Choice>
  </mc:AlternateContent>
  <xr:revisionPtr revIDLastSave="0" documentId="13_ncr:1_{64444339-77B2-6F43-8E8C-394A717AAA03}" xr6:coauthVersionLast="47" xr6:coauthVersionMax="47" xr10:uidLastSave="{00000000-0000-0000-0000-000000000000}"/>
  <bookViews>
    <workbookView xWindow="2760" yWindow="3300" windowWidth="33180" windowHeight="17940" activeTab="4" xr2:uid="{BA701912-4C84-4F8D-A6CC-9B0DA460B7E2}"/>
  </bookViews>
  <sheets>
    <sheet name="Epoxy_Octadecyl" sheetId="1" r:id="rId1"/>
    <sheet name="Unimmobilized_Polystyrene_Amino" sheetId="2" r:id="rId2"/>
    <sheet name="EpoxyButyl_DVB_Epoxy" sheetId="3" r:id="rId3"/>
    <sheet name="GapA_binding_efficiency" sheetId="4" r:id="rId4"/>
    <sheet name="GapA_EziG" sheetId="5" r:id="rId5"/>
  </sheets>
  <externalReferences>
    <externalReference r:id="rId6"/>
  </externalReferences>
  <definedNames>
    <definedName name="MethodPointer1">2005276048</definedName>
    <definedName name="MethodPointer2">410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5" l="1"/>
  <c r="J6" i="5"/>
  <c r="B7" i="5"/>
  <c r="B8" i="5" s="1"/>
  <c r="J7" i="5"/>
  <c r="J8" i="5" s="1"/>
  <c r="J9" i="5" s="1"/>
  <c r="J10" i="5" s="1"/>
  <c r="J11" i="5" s="1"/>
  <c r="J12" i="5" s="1"/>
  <c r="J13" i="5" s="1"/>
  <c r="J14" i="5" s="1"/>
  <c r="J15" i="5" s="1"/>
  <c r="J16" i="5" s="1"/>
  <c r="S11" i="5"/>
  <c r="S12" i="5" s="1"/>
  <c r="L8" i="4"/>
  <c r="L9" i="4"/>
  <c r="L10" i="4"/>
  <c r="L11" i="4"/>
  <c r="L12" i="4"/>
  <c r="L13" i="4"/>
  <c r="L5" i="4"/>
  <c r="G3" i="5" l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E3" i="5"/>
  <c r="M3" i="5"/>
  <c r="E4" i="4"/>
  <c r="E5" i="4"/>
  <c r="E6" i="4"/>
  <c r="E7" i="4"/>
  <c r="E8" i="4"/>
  <c r="E3" i="4"/>
  <c r="L3" i="5" l="1"/>
  <c r="F3" i="5"/>
  <c r="F2" i="5" s="1"/>
  <c r="L20" i="5" s="1"/>
  <c r="M20" i="5" s="1"/>
  <c r="N20" i="5" s="1"/>
  <c r="O20" i="5" s="1"/>
  <c r="M26" i="5" s="1"/>
  <c r="O26" i="5" s="1"/>
  <c r="N3" i="5"/>
  <c r="H3" i="5"/>
  <c r="H2" i="5" s="1"/>
  <c r="L21" i="5" s="1"/>
  <c r="M21" i="5" s="1"/>
  <c r="N21" i="5" s="1"/>
  <c r="O21" i="5" s="1"/>
  <c r="M27" i="5" s="1"/>
  <c r="O27" i="5" s="1"/>
  <c r="N2" i="5"/>
  <c r="L19" i="5" s="1"/>
  <c r="M19" i="5" s="1"/>
  <c r="K3" i="5"/>
  <c r="L2" i="5" s="1"/>
  <c r="L22" i="5" s="1"/>
  <c r="M22" i="5" s="1"/>
  <c r="N22" i="5" s="1"/>
  <c r="O22" i="5" s="1"/>
  <c r="M28" i="5" s="1"/>
  <c r="O28" i="5" s="1"/>
  <c r="BK27" i="3"/>
  <c r="BK28" i="3" s="1"/>
  <c r="BK29" i="3" s="1"/>
  <c r="BK30" i="3" s="1"/>
  <c r="BK31" i="3" s="1"/>
  <c r="BK32" i="3" s="1"/>
  <c r="BK33" i="3" s="1"/>
  <c r="BK34" i="3" s="1"/>
  <c r="BK35" i="3" s="1"/>
  <c r="BK36" i="3" s="1"/>
  <c r="BK37" i="3" s="1"/>
  <c r="BK38" i="3" s="1"/>
  <c r="BK39" i="3" s="1"/>
  <c r="BK40" i="3" s="1"/>
  <c r="BK41" i="3" s="1"/>
  <c r="BK42" i="3" s="1"/>
  <c r="BK43" i="3" s="1"/>
  <c r="BK44" i="3" s="1"/>
  <c r="BK45" i="3" s="1"/>
  <c r="BK46" i="3" s="1"/>
  <c r="BK47" i="3" s="1"/>
  <c r="BK48" i="3" s="1"/>
  <c r="BK49" i="3" s="1"/>
  <c r="BK50" i="3" s="1"/>
  <c r="BK51" i="3" s="1"/>
  <c r="BK52" i="3" s="1"/>
  <c r="BK53" i="3" s="1"/>
  <c r="BK54" i="3" s="1"/>
  <c r="BK55" i="3" s="1"/>
  <c r="BK56" i="3" s="1"/>
  <c r="BK57" i="3" s="1"/>
  <c r="BK58" i="3" s="1"/>
  <c r="BK59" i="3" s="1"/>
  <c r="BK60" i="3" s="1"/>
  <c r="BK61" i="3" s="1"/>
  <c r="BK62" i="3" s="1"/>
  <c r="BK63" i="3" s="1"/>
  <c r="BK64" i="3" s="1"/>
  <c r="BK65" i="3" s="1"/>
  <c r="BK66" i="3" s="1"/>
  <c r="BK67" i="3" s="1"/>
  <c r="BK68" i="3" s="1"/>
  <c r="BK69" i="3" s="1"/>
  <c r="BK70" i="3" s="1"/>
  <c r="BK71" i="3" s="1"/>
  <c r="BK72" i="3" s="1"/>
  <c r="BK73" i="3" s="1"/>
  <c r="BK74" i="3" s="1"/>
  <c r="BK75" i="3" s="1"/>
  <c r="BK76" i="3" s="1"/>
  <c r="BK77" i="3" s="1"/>
  <c r="BK78" i="3" s="1"/>
  <c r="BK79" i="3" s="1"/>
  <c r="BK80" i="3" s="1"/>
  <c r="BK81" i="3" s="1"/>
  <c r="BK82" i="3" s="1"/>
  <c r="BK83" i="3" s="1"/>
  <c r="BK84" i="3" s="1"/>
  <c r="BK85" i="3" s="1"/>
  <c r="BK86" i="3" s="1"/>
  <c r="BK87" i="3" s="1"/>
  <c r="BK88" i="3" s="1"/>
  <c r="BK89" i="3" s="1"/>
  <c r="BK90" i="3" s="1"/>
  <c r="BK91" i="3" s="1"/>
  <c r="BK92" i="3" s="1"/>
  <c r="BK93" i="3" s="1"/>
  <c r="BK94" i="3" s="1"/>
  <c r="BK95" i="3" s="1"/>
  <c r="BK96" i="3" s="1"/>
  <c r="BK97" i="3" s="1"/>
  <c r="BK98" i="3" s="1"/>
  <c r="BK99" i="3" s="1"/>
  <c r="BK100" i="3" s="1"/>
  <c r="BK101" i="3" s="1"/>
  <c r="BK102" i="3" s="1"/>
  <c r="BK103" i="3" s="1"/>
  <c r="BK104" i="3" s="1"/>
  <c r="BK105" i="3" s="1"/>
  <c r="BK106" i="3" s="1"/>
  <c r="BK107" i="3" s="1"/>
  <c r="BK108" i="3" s="1"/>
  <c r="BK109" i="3" s="1"/>
  <c r="BK110" i="3" s="1"/>
  <c r="BE28" i="2"/>
  <c r="BE29" i="2" s="1"/>
  <c r="BE30" i="2" s="1"/>
  <c r="BE31" i="2" s="1"/>
  <c r="BE32" i="2" s="1"/>
  <c r="BE33" i="2" s="1"/>
  <c r="BE34" i="2" s="1"/>
  <c r="BE35" i="2" s="1"/>
  <c r="BE36" i="2" s="1"/>
  <c r="BE37" i="2" s="1"/>
  <c r="BE38" i="2" s="1"/>
  <c r="BE39" i="2" s="1"/>
  <c r="BE40" i="2" s="1"/>
  <c r="BE41" i="2" s="1"/>
  <c r="BE42" i="2" s="1"/>
  <c r="BE43" i="2" s="1"/>
  <c r="BE44" i="2" s="1"/>
  <c r="BE45" i="2" s="1"/>
  <c r="BE46" i="2" s="1"/>
  <c r="BE47" i="2" s="1"/>
  <c r="BE48" i="2" s="1"/>
  <c r="BE49" i="2" s="1"/>
  <c r="BE50" i="2" s="1"/>
  <c r="BE51" i="2" s="1"/>
  <c r="BE52" i="2" s="1"/>
  <c r="BE53" i="2" s="1"/>
  <c r="BE54" i="2" s="1"/>
  <c r="BE55" i="2" s="1"/>
  <c r="BE56" i="2" s="1"/>
  <c r="BE57" i="2" s="1"/>
  <c r="BE58" i="2" s="1"/>
  <c r="BE59" i="2" s="1"/>
  <c r="BE60" i="2" s="1"/>
  <c r="BE61" i="2" s="1"/>
  <c r="BE62" i="2" s="1"/>
  <c r="BE63" i="2" s="1"/>
  <c r="BE64" i="2" s="1"/>
  <c r="BE65" i="2" s="1"/>
  <c r="BE66" i="2" s="1"/>
  <c r="BE67" i="2" s="1"/>
  <c r="BE68" i="2" s="1"/>
  <c r="BE69" i="2" s="1"/>
  <c r="BE70" i="2" s="1"/>
  <c r="BE71" i="2" s="1"/>
  <c r="BE72" i="2" s="1"/>
  <c r="BE73" i="2" s="1"/>
  <c r="BE74" i="2" s="1"/>
  <c r="BE75" i="2" s="1"/>
  <c r="BE76" i="2" s="1"/>
  <c r="BE77" i="2" s="1"/>
  <c r="BE78" i="2" s="1"/>
  <c r="BE79" i="2" s="1"/>
  <c r="BE80" i="2" s="1"/>
  <c r="BE81" i="2" s="1"/>
  <c r="BE82" i="2" s="1"/>
  <c r="BE83" i="2" s="1"/>
  <c r="BE84" i="2" s="1"/>
  <c r="BE85" i="2" s="1"/>
  <c r="BE86" i="2" s="1"/>
  <c r="BE87" i="2" s="1"/>
  <c r="BE88" i="2" s="1"/>
  <c r="BE89" i="2" s="1"/>
  <c r="BE90" i="2" s="1"/>
  <c r="BE91" i="2" s="1"/>
  <c r="BE92" i="2" s="1"/>
  <c r="BE93" i="2" s="1"/>
  <c r="BE94" i="2" s="1"/>
  <c r="BE95" i="2" s="1"/>
  <c r="BE96" i="2" s="1"/>
  <c r="BE97" i="2" s="1"/>
  <c r="BE98" i="2" s="1"/>
  <c r="BE99" i="2" s="1"/>
  <c r="BE100" i="2" s="1"/>
  <c r="BE101" i="2" s="1"/>
  <c r="BE102" i="2" s="1"/>
  <c r="BE103" i="2" s="1"/>
  <c r="BE104" i="2" s="1"/>
  <c r="BE105" i="2" s="1"/>
  <c r="BE106" i="2" s="1"/>
  <c r="BE107" i="2" s="1"/>
  <c r="BE108" i="2" s="1"/>
  <c r="BE109" i="2" s="1"/>
  <c r="BE110" i="2" s="1"/>
  <c r="BE27" i="2"/>
  <c r="C5" i="1"/>
  <c r="C6" i="1" s="1"/>
  <c r="C4" i="1"/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H3" i="1"/>
  <c r="BG24" i="2"/>
  <c r="K3" i="1"/>
  <c r="I3" i="1"/>
  <c r="BM24" i="3"/>
  <c r="J3" i="1"/>
  <c r="K5" i="1" s="1"/>
  <c r="B8" i="4" s="1"/>
  <c r="C8" i="4" s="1"/>
  <c r="D8" i="4" s="1"/>
  <c r="BQ24" i="3"/>
  <c r="BH24" i="2"/>
  <c r="BN24" i="3"/>
  <c r="BP24" i="3"/>
  <c r="BF24" i="2"/>
  <c r="BG22" i="2" s="1"/>
  <c r="B2" i="4" s="1"/>
  <c r="C2" i="4" s="1"/>
  <c r="BI24" i="2"/>
  <c r="BJ24" i="2"/>
  <c r="BL24" i="3"/>
  <c r="BM21" i="3" s="1"/>
  <c r="B5" i="4" s="1"/>
  <c r="C5" i="4" s="1"/>
  <c r="D5" i="4" s="1"/>
  <c r="BK24" i="2"/>
  <c r="BO24" i="3"/>
  <c r="BK22" i="2" l="1"/>
  <c r="BK21" i="2" s="1"/>
  <c r="B3" i="4" s="1"/>
  <c r="C3" i="4" s="1"/>
  <c r="D3" i="4" s="1"/>
  <c r="BQ21" i="3"/>
  <c r="BO21" i="3"/>
  <c r="B6" i="4" s="1"/>
  <c r="C6" i="4" s="1"/>
  <c r="D6" i="4" s="1"/>
  <c r="I5" i="1"/>
  <c r="B4" i="4" s="1"/>
  <c r="C4" i="4" s="1"/>
  <c r="D4" i="4" s="1"/>
  <c r="BI22" i="2"/>
  <c r="B7" i="4" s="1"/>
  <c r="C7" i="4" s="1"/>
  <c r="D7" i="4" s="1"/>
</calcChain>
</file>

<file path=xl/sharedStrings.xml><?xml version="1.0" encoding="utf-8"?>
<sst xmlns="http://schemas.openxmlformats.org/spreadsheetml/2006/main" count="1094" uniqueCount="170">
  <si>
    <t>Time</t>
  </si>
  <si>
    <t>T° 340</t>
  </si>
  <si>
    <t>E3</t>
  </si>
  <si>
    <t>E4</t>
  </si>
  <si>
    <t>E5</t>
  </si>
  <si>
    <t>E6</t>
  </si>
  <si>
    <t>epoxy</t>
  </si>
  <si>
    <t>octadecyl</t>
  </si>
  <si>
    <t>Lagtime [340]</t>
  </si>
  <si>
    <t>?????</t>
  </si>
  <si>
    <t>t at Max V [340]</t>
  </si>
  <si>
    <t>R-Squared [340]</t>
  </si>
  <si>
    <t>Max V [340]</t>
  </si>
  <si>
    <t>H</t>
  </si>
  <si>
    <t>G</t>
  </si>
  <si>
    <t>F</t>
  </si>
  <si>
    <t>E</t>
  </si>
  <si>
    <t>D</t>
  </si>
  <si>
    <t>C</t>
  </si>
  <si>
    <t>B</t>
  </si>
  <si>
    <t>A</t>
  </si>
  <si>
    <t>Results</t>
  </si>
  <si>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</si>
  <si>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</si>
  <si>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</si>
  <si>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</si>
  <si>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</si>
  <si>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</si>
  <si>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</si>
  <si>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</si>
  <si>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</si>
  <si>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</si>
  <si>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</si>
  <si>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</si>
  <si>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</si>
  <si>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</si>
  <si>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</si>
  <si>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</si>
  <si>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</si>
  <si>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</si>
  <si>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</si>
  <si>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</si>
  <si>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</si>
  <si>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</si>
  <si>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</si>
  <si>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</si>
  <si>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</si>
  <si>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</si>
  <si>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</si>
  <si>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</si>
  <si>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</si>
  <si>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</si>
  <si>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</si>
  <si>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</si>
  <si>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</si>
  <si>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</si>
  <si>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</si>
  <si>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</si>
  <si>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amino</t>
  </si>
  <si>
    <t>polysytyrene</t>
  </si>
  <si>
    <t>control</t>
  </si>
  <si>
    <t>E2</t>
  </si>
  <si>
    <t>E1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</si>
  <si>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</si>
  <si>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</si>
  <si>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</si>
  <si>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</si>
  <si>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</si>
  <si>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</si>
  <si>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</si>
  <si>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</si>
  <si>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</si>
  <si>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</si>
  <si>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</si>
  <si>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</si>
  <si>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</si>
  <si>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</si>
  <si>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</si>
  <si>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</si>
  <si>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</si>
  <si>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</si>
  <si>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</si>
  <si>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</si>
  <si>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</si>
  <si>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</si>
  <si>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</si>
  <si>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</si>
  <si>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</si>
  <si>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</si>
  <si>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</si>
  <si>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</si>
  <si>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</si>
  <si>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</si>
  <si>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</si>
  <si>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</si>
  <si>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</si>
  <si>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</si>
  <si>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</si>
  <si>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</si>
  <si>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</si>
  <si>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</si>
  <si>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</si>
  <si>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</si>
  <si>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</si>
  <si>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</si>
  <si>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</si>
  <si>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</si>
  <si>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</si>
  <si>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</si>
  <si>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</si>
  <si>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</si>
  <si>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End Kinetic</t>
  </si>
  <si>
    <t>Read Speed: Normal,  Delay: 100 msec,  Measurements/Data Point: 8</t>
  </si>
  <si>
    <t>Wavelengths:  340</t>
  </si>
  <si>
    <t>E7..E12</t>
  </si>
  <si>
    <t>Absorbance Endpoint</t>
  </si>
  <si>
    <t xml:space="preserve">    Read</t>
  </si>
  <si>
    <t>Runtime 0:07:00 (HH:MM:SS), Interval 0:00:05, 85 Reads</t>
  </si>
  <si>
    <t>Start Kinetic</t>
  </si>
  <si>
    <t>Eject plate on completion</t>
  </si>
  <si>
    <t>96 WELL PLATE</t>
  </si>
  <si>
    <t>Plate Type</t>
  </si>
  <si>
    <t>Procedure Details</t>
  </si>
  <si>
    <t>Reader</t>
  </si>
  <si>
    <t>Reading Type</t>
  </si>
  <si>
    <t>191204C</t>
  </si>
  <si>
    <t>Reader Serial Number:</t>
  </si>
  <si>
    <t>Epoch</t>
  </si>
  <si>
    <t>Reader Type:</t>
  </si>
  <si>
    <t>Date</t>
  </si>
  <si>
    <t>Plate 1</t>
  </si>
  <si>
    <t>Plate Number</t>
  </si>
  <si>
    <t>Protocol File Path:</t>
  </si>
  <si>
    <t>Experiment File Path:</t>
  </si>
  <si>
    <t>3.08.01</t>
  </si>
  <si>
    <t>Software Version</t>
  </si>
  <si>
    <t>E12</t>
  </si>
  <si>
    <t>E11</t>
  </si>
  <si>
    <t>E10</t>
  </si>
  <si>
    <t>E9</t>
  </si>
  <si>
    <t>E8</t>
  </si>
  <si>
    <t>E7</t>
  </si>
  <si>
    <t>F1..F6</t>
  </si>
  <si>
    <t>epoxy butyl</t>
  </si>
  <si>
    <t>DVB</t>
  </si>
  <si>
    <t>Epoxy</t>
  </si>
  <si>
    <t>unimmo</t>
  </si>
  <si>
    <t>Amino</t>
  </si>
  <si>
    <t>Epoxy Butyl</t>
  </si>
  <si>
    <t>Polystyrene</t>
  </si>
  <si>
    <t>Octadecyl</t>
  </si>
  <si>
    <t>binding efficiency</t>
  </si>
  <si>
    <t>mg beads</t>
  </si>
  <si>
    <t>Volume [ml]</t>
  </si>
  <si>
    <t>Conc. [nM]</t>
  </si>
  <si>
    <t>Amount Protein [nmol]</t>
  </si>
  <si>
    <t>Protein/100 mg beads [nmol]</t>
  </si>
  <si>
    <t>actual loading of beads [nmol / 100 mg beads]</t>
  </si>
  <si>
    <t>actual loading [nmol / mg beads]</t>
  </si>
  <si>
    <t>STABWN</t>
  </si>
  <si>
    <t>binding eff</t>
  </si>
  <si>
    <t>% Akt supernatant</t>
  </si>
  <si>
    <t>slope</t>
  </si>
  <si>
    <t>Amount/mg beads [nmol]</t>
  </si>
  <si>
    <t>Amount [nmol]</t>
  </si>
  <si>
    <t>Concentration [µM]</t>
  </si>
  <si>
    <t>unimm</t>
  </si>
  <si>
    <t>EziG2</t>
  </si>
  <si>
    <t>EziG1</t>
  </si>
  <si>
    <t>unimmobilized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</si>
</sst>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/>
    <xf numFmtId="0" fontId="4" fillId="0" borderId="0" xfId="1" applyFont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21" fontId="2" fillId="0" borderId="4" xfId="1" applyNumberFormat="1" applyFont="1" applyBorder="1" applyAlignment="1">
      <alignment horizontal="center" vertical="center" wrapText="1"/>
    </xf>
    <xf numFmtId="21" fontId="2" fillId="0" borderId="5" xfId="1" applyNumberFormat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ill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21" fontId="2" fillId="0" borderId="1" xfId="1" applyNumberFormat="1" applyFont="1" applyBorder="1" applyAlignment="1">
      <alignment horizontal="center" vertical="center" wrapText="1"/>
    </xf>
    <xf numFmtId="21" fontId="3" fillId="0" borderId="0" xfId="1" applyNumberFormat="1"/>
    <xf numFmtId="14" fontId="3" fillId="0" borderId="0" xfId="1" applyNumberFormat="1"/>
    <xf numFmtId="0" fontId="0" fillId="0" borderId="7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Standard" xfId="0" builtinId="0"/>
    <cellStyle name="Standard 2" xfId="1" xr:uid="{05D5AC3B-37B7-4DA8-BAE8-172ACCEF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CPO%20Binding%20efficien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unimmobilized"/>
      <sheetName val="Epoxy_EpoxyButyl"/>
      <sheetName val="DVB_Amino"/>
      <sheetName val="Polystyrene_Octadecyl"/>
      <sheetName val="VCPO_binding efficiency"/>
      <sheetName val="VCPO_EziG_gunimmobilized"/>
      <sheetName val="VCPO_EziG1+2"/>
      <sheetName val="VCPO_EziG3"/>
      <sheetName val="VCPO_Ez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EziG1</v>
          </cell>
          <cell r="C3">
            <v>73.151616144398886</v>
          </cell>
        </row>
        <row r="4">
          <cell r="B4" t="str">
            <v>EziG2</v>
          </cell>
          <cell r="C4">
            <v>72.256159784334656</v>
          </cell>
        </row>
        <row r="5">
          <cell r="B5" t="str">
            <v>EziG3</v>
          </cell>
          <cell r="C5">
            <v>62.722483381029718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4A777-1494-45AD-9E0B-64574A50D3DD}">
  <dimension ref="B2:K103"/>
  <sheetViews>
    <sheetView workbookViewId="0">
      <selection activeCell="C3" sqref="C3:C103"/>
    </sheetView>
  </sheetViews>
  <sheetFormatPr baseColWidth="10" defaultRowHeight="15" x14ac:dyDescent="0.2"/>
  <sheetData>
    <row r="2" spans="2:11" x14ac:dyDescent="0.2">
      <c r="B2" s="1" t="s">
        <v>0</v>
      </c>
      <c r="C2" s="1" t="s">
        <v>1</v>
      </c>
      <c r="D2" s="20" t="s">
        <v>6</v>
      </c>
      <c r="E2" s="21"/>
      <c r="F2" s="20" t="s">
        <v>7</v>
      </c>
      <c r="G2" s="21"/>
    </row>
    <row r="3" spans="2:11" x14ac:dyDescent="0.2">
      <c r="B3" s="2">
        <v>0</v>
      </c>
      <c r="C3" s="3">
        <v>0</v>
      </c>
      <c r="D3" s="3">
        <v>0.14699999999999999</v>
      </c>
      <c r="E3" s="3">
        <v>0.13300000000000001</v>
      </c>
      <c r="F3" s="3">
        <v>0.11700000000000001</v>
      </c>
      <c r="G3" s="3">
        <v>0.115</v>
      </c>
      <c r="H3">
        <f>SLOPE(D3:D33,$C$3:$C$33)</f>
        <v>9.8669354838709666E-4</v>
      </c>
      <c r="I3">
        <f>SLOPE(E3:E33,$C$3:$C$33)</f>
        <v>7.6229838709677424E-4</v>
      </c>
      <c r="J3">
        <f>SLOPE(F3:F33,$C$3:$C$33)</f>
        <v>1.0675403225806453E-4</v>
      </c>
      <c r="K3">
        <f>SLOPE(G3:G33,$C$3:$C$33)</f>
        <v>7.8528225806451571E-5</v>
      </c>
    </row>
    <row r="4" spans="2:11" x14ac:dyDescent="0.2">
      <c r="B4" s="2">
        <v>4.6296296296296294E-5</v>
      </c>
      <c r="C4" s="3">
        <f>C3+4</f>
        <v>4</v>
      </c>
      <c r="D4" s="3">
        <v>0.153</v>
      </c>
      <c r="E4" s="3">
        <v>0.13700000000000001</v>
      </c>
      <c r="F4" s="3">
        <v>0.11700000000000001</v>
      </c>
      <c r="G4" s="3">
        <v>0.115</v>
      </c>
    </row>
    <row r="5" spans="2:11" x14ac:dyDescent="0.2">
      <c r="B5" s="2">
        <v>9.2592592592592588E-5</v>
      </c>
      <c r="C5" s="3">
        <f t="shared" ref="C5:C68" si="0">C4+4</f>
        <v>8</v>
      </c>
      <c r="D5" s="3">
        <v>0.159</v>
      </c>
      <c r="E5" s="3">
        <v>0.14099999999999999</v>
      </c>
      <c r="F5" s="3">
        <v>0.11700000000000001</v>
      </c>
      <c r="G5" s="3">
        <v>0.11600000000000001</v>
      </c>
      <c r="I5">
        <f>AVERAGE(H3:I3)</f>
        <v>8.7449596774193551E-4</v>
      </c>
      <c r="K5">
        <f t="shared" ref="K5" si="1">AVERAGE(J3:K3)</f>
        <v>9.2641129032258046E-5</v>
      </c>
    </row>
    <row r="6" spans="2:11" x14ac:dyDescent="0.2">
      <c r="B6" s="2">
        <v>1.3888888888888889E-4</v>
      </c>
      <c r="C6" s="3">
        <f t="shared" si="0"/>
        <v>12</v>
      </c>
      <c r="D6" s="3">
        <v>0.16400000000000001</v>
      </c>
      <c r="E6" s="3">
        <v>0.14599999999999999</v>
      </c>
      <c r="F6" s="3">
        <v>0.11700000000000001</v>
      </c>
      <c r="G6" s="3">
        <v>0.11600000000000001</v>
      </c>
    </row>
    <row r="7" spans="2:11" x14ac:dyDescent="0.2">
      <c r="B7" s="2">
        <v>1.8518518518518518E-4</v>
      </c>
      <c r="C7" s="3">
        <f t="shared" si="0"/>
        <v>16</v>
      </c>
      <c r="D7" s="3">
        <v>0.17</v>
      </c>
      <c r="E7" s="3">
        <v>0.15</v>
      </c>
      <c r="F7" s="3">
        <v>0.11799999999999999</v>
      </c>
      <c r="G7" s="3">
        <v>0.11700000000000001</v>
      </c>
    </row>
    <row r="8" spans="2:11" x14ac:dyDescent="0.2">
      <c r="B8" s="2">
        <v>2.3148148148148146E-4</v>
      </c>
      <c r="C8" s="3">
        <f t="shared" si="0"/>
        <v>20</v>
      </c>
      <c r="D8" s="3">
        <v>0.17499999999999999</v>
      </c>
      <c r="E8" s="3">
        <v>0.154</v>
      </c>
      <c r="F8" s="3">
        <v>0.11799999999999999</v>
      </c>
      <c r="G8" s="3">
        <v>0.11700000000000001</v>
      </c>
    </row>
    <row r="9" spans="2:11" x14ac:dyDescent="0.2">
      <c r="B9" s="2">
        <v>2.7777777777777778E-4</v>
      </c>
      <c r="C9" s="3">
        <f t="shared" si="0"/>
        <v>24</v>
      </c>
      <c r="D9" s="3">
        <v>0.18</v>
      </c>
      <c r="E9" s="3">
        <v>0.158</v>
      </c>
      <c r="F9" s="3">
        <v>0.11899999999999999</v>
      </c>
      <c r="G9" s="3">
        <v>0.11700000000000001</v>
      </c>
    </row>
    <row r="10" spans="2:11" x14ac:dyDescent="0.2">
      <c r="B10" s="2">
        <v>3.2407407407407406E-4</v>
      </c>
      <c r="C10" s="3">
        <f t="shared" si="0"/>
        <v>28</v>
      </c>
      <c r="D10" s="3">
        <v>0.185</v>
      </c>
      <c r="E10" s="3">
        <v>0.16200000000000001</v>
      </c>
      <c r="F10" s="3">
        <v>0.11899999999999999</v>
      </c>
      <c r="G10" s="3">
        <v>0.11799999999999999</v>
      </c>
    </row>
    <row r="11" spans="2:11" x14ac:dyDescent="0.2">
      <c r="B11" s="2">
        <v>3.7037037037037035E-4</v>
      </c>
      <c r="C11" s="3">
        <f t="shared" si="0"/>
        <v>32</v>
      </c>
      <c r="D11" s="3">
        <v>0.191</v>
      </c>
      <c r="E11" s="3">
        <v>0.16500000000000001</v>
      </c>
      <c r="F11" s="3">
        <v>0.12</v>
      </c>
      <c r="G11" s="3">
        <v>0.11899999999999999</v>
      </c>
    </row>
    <row r="12" spans="2:11" x14ac:dyDescent="0.2">
      <c r="B12" s="2">
        <v>4.1666666666666669E-4</v>
      </c>
      <c r="C12" s="3">
        <f t="shared" si="0"/>
        <v>36</v>
      </c>
      <c r="D12" s="3">
        <v>0.19600000000000001</v>
      </c>
      <c r="E12" s="3">
        <v>0.16900000000000001</v>
      </c>
      <c r="F12" s="3">
        <v>0.12</v>
      </c>
      <c r="G12" s="3">
        <v>0.11799999999999999</v>
      </c>
    </row>
    <row r="13" spans="2:11" x14ac:dyDescent="0.2">
      <c r="B13" s="2">
        <v>4.6296296296296293E-4</v>
      </c>
      <c r="C13" s="3">
        <f t="shared" si="0"/>
        <v>40</v>
      </c>
      <c r="D13" s="3">
        <v>0.20100000000000001</v>
      </c>
      <c r="E13" s="3">
        <v>0.17199999999999999</v>
      </c>
      <c r="F13" s="3">
        <v>0.121</v>
      </c>
      <c r="G13" s="3">
        <v>0.11799999999999999</v>
      </c>
    </row>
    <row r="14" spans="2:11" x14ac:dyDescent="0.2">
      <c r="B14" s="2">
        <v>5.0925925925925921E-4</v>
      </c>
      <c r="C14" s="3">
        <f t="shared" si="0"/>
        <v>44</v>
      </c>
      <c r="D14" s="3">
        <v>0.20300000000000001</v>
      </c>
      <c r="E14" s="3">
        <v>0.17499999999999999</v>
      </c>
      <c r="F14" s="3">
        <v>0.121</v>
      </c>
      <c r="G14" s="3">
        <v>0.11799999999999999</v>
      </c>
    </row>
    <row r="15" spans="2:11" x14ac:dyDescent="0.2">
      <c r="B15" s="2">
        <v>5.5555555555555556E-4</v>
      </c>
      <c r="C15" s="3">
        <f t="shared" si="0"/>
        <v>48</v>
      </c>
      <c r="D15" s="3">
        <v>0.20599999999999999</v>
      </c>
      <c r="E15" s="3">
        <v>0.17799999999999999</v>
      </c>
      <c r="F15" s="3">
        <v>0.121</v>
      </c>
      <c r="G15" s="3">
        <v>0.11899999999999999</v>
      </c>
    </row>
    <row r="16" spans="2:11" x14ac:dyDescent="0.2">
      <c r="B16" s="2">
        <v>6.018518518518519E-4</v>
      </c>
      <c r="C16" s="3">
        <f t="shared" si="0"/>
        <v>52</v>
      </c>
      <c r="D16" s="3">
        <v>0.21</v>
      </c>
      <c r="E16" s="3">
        <v>0.18099999999999999</v>
      </c>
      <c r="F16" s="3">
        <v>0.122</v>
      </c>
      <c r="G16" s="3">
        <v>0.11899999999999999</v>
      </c>
    </row>
    <row r="17" spans="2:7" x14ac:dyDescent="0.2">
      <c r="B17" s="2">
        <v>6.4814814814814813E-4</v>
      </c>
      <c r="C17" s="3">
        <f t="shared" si="0"/>
        <v>56</v>
      </c>
      <c r="D17" s="3">
        <v>0.21299999999999999</v>
      </c>
      <c r="E17" s="3">
        <v>0.185</v>
      </c>
      <c r="F17" s="3">
        <v>0.122</v>
      </c>
      <c r="G17" s="3">
        <v>0.11899999999999999</v>
      </c>
    </row>
    <row r="18" spans="2:7" x14ac:dyDescent="0.2">
      <c r="B18" s="2">
        <v>6.9444444444444447E-4</v>
      </c>
      <c r="C18" s="3">
        <f t="shared" si="0"/>
        <v>60</v>
      </c>
      <c r="D18" s="3">
        <v>0.216</v>
      </c>
      <c r="E18" s="3">
        <v>0.187</v>
      </c>
      <c r="F18" s="3">
        <v>0.123</v>
      </c>
      <c r="G18" s="3">
        <v>0.12</v>
      </c>
    </row>
    <row r="19" spans="2:7" x14ac:dyDescent="0.2">
      <c r="B19" s="2">
        <v>7.407407407407407E-4</v>
      </c>
      <c r="C19" s="3">
        <f t="shared" si="0"/>
        <v>64</v>
      </c>
      <c r="D19" s="3">
        <v>0.22</v>
      </c>
      <c r="E19" s="3">
        <v>0.19</v>
      </c>
      <c r="F19" s="3">
        <v>0.123</v>
      </c>
      <c r="G19" s="3">
        <v>0.12</v>
      </c>
    </row>
    <row r="20" spans="2:7" x14ac:dyDescent="0.2">
      <c r="B20" s="2">
        <v>7.8703703703703705E-4</v>
      </c>
      <c r="C20" s="3">
        <f t="shared" si="0"/>
        <v>68</v>
      </c>
      <c r="D20" s="3">
        <v>0.224</v>
      </c>
      <c r="E20" s="3">
        <v>0.193</v>
      </c>
      <c r="F20" s="3">
        <v>0.124</v>
      </c>
      <c r="G20" s="3">
        <v>0.121</v>
      </c>
    </row>
    <row r="21" spans="2:7" x14ac:dyDescent="0.2">
      <c r="B21" s="2">
        <v>8.3333333333333339E-4</v>
      </c>
      <c r="C21" s="3">
        <f t="shared" si="0"/>
        <v>72</v>
      </c>
      <c r="D21" s="3">
        <v>0.22800000000000001</v>
      </c>
      <c r="E21" s="3">
        <v>0.19600000000000001</v>
      </c>
      <c r="F21" s="3">
        <v>0.124</v>
      </c>
      <c r="G21" s="3">
        <v>0.121</v>
      </c>
    </row>
    <row r="22" spans="2:7" x14ac:dyDescent="0.2">
      <c r="B22" s="2">
        <v>8.7962962962962962E-4</v>
      </c>
      <c r="C22" s="3">
        <f t="shared" si="0"/>
        <v>76</v>
      </c>
      <c r="D22" s="3">
        <v>0.23200000000000001</v>
      </c>
      <c r="E22" s="3">
        <v>0.19900000000000001</v>
      </c>
      <c r="F22" s="3">
        <v>0.125</v>
      </c>
      <c r="G22" s="3">
        <v>0.121</v>
      </c>
    </row>
    <row r="23" spans="2:7" x14ac:dyDescent="0.2">
      <c r="B23" s="2">
        <v>9.2592592592592585E-4</v>
      </c>
      <c r="C23" s="3">
        <f t="shared" si="0"/>
        <v>80</v>
      </c>
      <c r="D23" s="3">
        <v>0.23599999999999999</v>
      </c>
      <c r="E23" s="3">
        <v>0.20100000000000001</v>
      </c>
      <c r="F23" s="3">
        <v>0.125</v>
      </c>
      <c r="G23" s="3">
        <v>0.121</v>
      </c>
    </row>
    <row r="24" spans="2:7" x14ac:dyDescent="0.2">
      <c r="B24" s="2">
        <v>9.7222222222222209E-4</v>
      </c>
      <c r="C24" s="3">
        <f t="shared" si="0"/>
        <v>84</v>
      </c>
      <c r="D24" s="3">
        <v>0.24</v>
      </c>
      <c r="E24" s="3">
        <v>0.20399999999999999</v>
      </c>
      <c r="F24" s="3">
        <v>0.126</v>
      </c>
      <c r="G24" s="3">
        <v>0.122</v>
      </c>
    </row>
    <row r="25" spans="2:7" x14ac:dyDescent="0.2">
      <c r="B25" s="2">
        <v>1.0185185185185186E-3</v>
      </c>
      <c r="C25" s="3">
        <f t="shared" si="0"/>
        <v>88</v>
      </c>
      <c r="D25" s="3">
        <v>0.24299999999999999</v>
      </c>
      <c r="E25" s="3">
        <v>0.20599999999999999</v>
      </c>
      <c r="F25" s="3">
        <v>0.126</v>
      </c>
      <c r="G25" s="3">
        <v>0.122</v>
      </c>
    </row>
    <row r="26" spans="2:7" x14ac:dyDescent="0.2">
      <c r="B26" s="2">
        <v>1.0648148148148147E-3</v>
      </c>
      <c r="C26" s="3">
        <f t="shared" si="0"/>
        <v>92</v>
      </c>
      <c r="D26" s="3">
        <v>0.247</v>
      </c>
      <c r="E26" s="3">
        <v>0.20899999999999999</v>
      </c>
      <c r="F26" s="3">
        <v>0.126</v>
      </c>
      <c r="G26" s="3">
        <v>0.123</v>
      </c>
    </row>
    <row r="27" spans="2:7" x14ac:dyDescent="0.2">
      <c r="B27" s="2">
        <v>1.1111111111111111E-3</v>
      </c>
      <c r="C27" s="3">
        <f t="shared" si="0"/>
        <v>96</v>
      </c>
      <c r="D27" s="3">
        <v>0.25</v>
      </c>
      <c r="E27" s="3">
        <v>0.21199999999999999</v>
      </c>
      <c r="F27" s="3">
        <v>0.126</v>
      </c>
      <c r="G27" s="3">
        <v>0.123</v>
      </c>
    </row>
    <row r="28" spans="2:7" x14ac:dyDescent="0.2">
      <c r="B28" s="2">
        <v>1.1574074074074073E-3</v>
      </c>
      <c r="C28" s="3">
        <f t="shared" si="0"/>
        <v>100</v>
      </c>
      <c r="D28" s="3">
        <v>0.253</v>
      </c>
      <c r="E28" s="3">
        <v>0.214</v>
      </c>
      <c r="F28" s="3">
        <v>0.127</v>
      </c>
      <c r="G28" s="3">
        <v>0.123</v>
      </c>
    </row>
    <row r="29" spans="2:7" x14ac:dyDescent="0.2">
      <c r="B29" s="2">
        <v>1.2037037037037038E-3</v>
      </c>
      <c r="C29" s="3">
        <f t="shared" si="0"/>
        <v>104</v>
      </c>
      <c r="D29" s="3">
        <v>0.25600000000000001</v>
      </c>
      <c r="E29" s="3">
        <v>0.217</v>
      </c>
      <c r="F29" s="3">
        <v>0.127</v>
      </c>
      <c r="G29" s="3">
        <v>0.123</v>
      </c>
    </row>
    <row r="30" spans="2:7" x14ac:dyDescent="0.2">
      <c r="B30" s="2">
        <v>1.25E-3</v>
      </c>
      <c r="C30" s="3">
        <f t="shared" si="0"/>
        <v>108</v>
      </c>
      <c r="D30" s="3">
        <v>0.26</v>
      </c>
      <c r="E30" s="3">
        <v>0.219</v>
      </c>
      <c r="F30" s="3">
        <v>0.128</v>
      </c>
      <c r="G30" s="3">
        <v>0.124</v>
      </c>
    </row>
    <row r="31" spans="2:7" x14ac:dyDescent="0.2">
      <c r="B31" s="2">
        <v>1.2962962962962963E-3</v>
      </c>
      <c r="C31" s="3">
        <f t="shared" si="0"/>
        <v>112</v>
      </c>
      <c r="D31" s="3">
        <v>0.26300000000000001</v>
      </c>
      <c r="E31" s="3">
        <v>0.222</v>
      </c>
      <c r="F31" s="3">
        <v>0.128</v>
      </c>
      <c r="G31" s="3">
        <v>0.124</v>
      </c>
    </row>
    <row r="32" spans="2:7" x14ac:dyDescent="0.2">
      <c r="B32" s="2">
        <v>1.3425925925925925E-3</v>
      </c>
      <c r="C32" s="3">
        <f t="shared" si="0"/>
        <v>116</v>
      </c>
      <c r="D32" s="3">
        <v>0.26600000000000001</v>
      </c>
      <c r="E32" s="3">
        <v>0.224</v>
      </c>
      <c r="F32" s="3">
        <v>0.129</v>
      </c>
      <c r="G32" s="3">
        <v>0.124</v>
      </c>
    </row>
    <row r="33" spans="2:7" x14ac:dyDescent="0.2">
      <c r="B33" s="2">
        <v>1.3888888888888889E-3</v>
      </c>
      <c r="C33" s="3">
        <f t="shared" si="0"/>
        <v>120</v>
      </c>
      <c r="D33" s="3">
        <v>0.26900000000000002</v>
      </c>
      <c r="E33" s="3">
        <v>0.22600000000000001</v>
      </c>
      <c r="F33" s="3">
        <v>0.129</v>
      </c>
      <c r="G33" s="3">
        <v>0.125</v>
      </c>
    </row>
    <row r="34" spans="2:7" x14ac:dyDescent="0.2">
      <c r="B34" s="2">
        <v>1.4351851851851854E-3</v>
      </c>
      <c r="C34" s="3">
        <f t="shared" si="0"/>
        <v>124</v>
      </c>
      <c r="D34" s="3">
        <v>0.27100000000000002</v>
      </c>
      <c r="E34" s="3">
        <v>0.22900000000000001</v>
      </c>
      <c r="F34" s="3">
        <v>0.129</v>
      </c>
      <c r="G34" s="3">
        <v>0.126</v>
      </c>
    </row>
    <row r="35" spans="2:7" x14ac:dyDescent="0.2">
      <c r="B35" s="2">
        <v>1.4814814814814814E-3</v>
      </c>
      <c r="C35" s="3">
        <f t="shared" si="0"/>
        <v>128</v>
      </c>
      <c r="D35" s="3">
        <v>0.27400000000000002</v>
      </c>
      <c r="E35" s="3">
        <v>0.23200000000000001</v>
      </c>
      <c r="F35" s="3">
        <v>0.129</v>
      </c>
      <c r="G35" s="3">
        <v>0.125</v>
      </c>
    </row>
    <row r="36" spans="2:7" x14ac:dyDescent="0.2">
      <c r="B36" s="2">
        <v>1.5277777777777779E-3</v>
      </c>
      <c r="C36" s="3">
        <f t="shared" si="0"/>
        <v>132</v>
      </c>
      <c r="D36" s="3">
        <v>0.27700000000000002</v>
      </c>
      <c r="E36" s="3">
        <v>0.23400000000000001</v>
      </c>
      <c r="F36" s="3">
        <v>0.129</v>
      </c>
      <c r="G36" s="3">
        <v>0.125</v>
      </c>
    </row>
    <row r="37" spans="2:7" x14ac:dyDescent="0.2">
      <c r="B37" s="2">
        <v>1.5740740740740741E-3</v>
      </c>
      <c r="C37" s="3">
        <f t="shared" si="0"/>
        <v>136</v>
      </c>
      <c r="D37" s="3">
        <v>0.27900000000000003</v>
      </c>
      <c r="E37" s="3">
        <v>0.23599999999999999</v>
      </c>
      <c r="F37" s="3">
        <v>0.13</v>
      </c>
      <c r="G37" s="3">
        <v>0.126</v>
      </c>
    </row>
    <row r="38" spans="2:7" x14ac:dyDescent="0.2">
      <c r="B38" s="2">
        <v>1.6203703703703703E-3</v>
      </c>
      <c r="C38" s="3">
        <f t="shared" si="0"/>
        <v>140</v>
      </c>
      <c r="D38" s="3">
        <v>0.28100000000000003</v>
      </c>
      <c r="E38" s="3">
        <v>0.23799999999999999</v>
      </c>
      <c r="F38" s="3">
        <v>0.13</v>
      </c>
      <c r="G38" s="3">
        <v>0.126</v>
      </c>
    </row>
    <row r="39" spans="2:7" x14ac:dyDescent="0.2">
      <c r="B39" s="2">
        <v>1.6666666666666668E-3</v>
      </c>
      <c r="C39" s="3">
        <f t="shared" si="0"/>
        <v>144</v>
      </c>
      <c r="D39" s="3">
        <v>0.28299999999999997</v>
      </c>
      <c r="E39" s="3">
        <v>0.24</v>
      </c>
      <c r="F39" s="3">
        <v>0.13100000000000001</v>
      </c>
      <c r="G39" s="3">
        <v>0.126</v>
      </c>
    </row>
    <row r="40" spans="2:7" x14ac:dyDescent="0.2">
      <c r="B40" s="2">
        <v>1.712962962962963E-3</v>
      </c>
      <c r="C40" s="3">
        <f t="shared" si="0"/>
        <v>148</v>
      </c>
      <c r="D40" s="3">
        <v>0.28499999999999998</v>
      </c>
      <c r="E40" s="3">
        <v>0.24199999999999999</v>
      </c>
      <c r="F40" s="3">
        <v>0.13100000000000001</v>
      </c>
      <c r="G40" s="3">
        <v>0.127</v>
      </c>
    </row>
    <row r="41" spans="2:7" x14ac:dyDescent="0.2">
      <c r="B41" s="2">
        <v>1.7592592592592592E-3</v>
      </c>
      <c r="C41" s="3">
        <f t="shared" si="0"/>
        <v>152</v>
      </c>
      <c r="D41" s="3">
        <v>0.28699999999999998</v>
      </c>
      <c r="E41" s="3">
        <v>0.24399999999999999</v>
      </c>
      <c r="F41" s="3">
        <v>0.13200000000000001</v>
      </c>
      <c r="G41" s="3">
        <v>0.127</v>
      </c>
    </row>
    <row r="42" spans="2:7" x14ac:dyDescent="0.2">
      <c r="B42" s="2">
        <v>1.8055555555555557E-3</v>
      </c>
      <c r="C42" s="3">
        <f t="shared" si="0"/>
        <v>156</v>
      </c>
      <c r="D42" s="3">
        <v>0.28899999999999998</v>
      </c>
      <c r="E42" s="3">
        <v>0.246</v>
      </c>
      <c r="F42" s="3">
        <v>0.13200000000000001</v>
      </c>
      <c r="G42" s="3">
        <v>0.127</v>
      </c>
    </row>
    <row r="43" spans="2:7" x14ac:dyDescent="0.2">
      <c r="B43" s="2">
        <v>1.8518518518518517E-3</v>
      </c>
      <c r="C43" s="3">
        <f t="shared" si="0"/>
        <v>160</v>
      </c>
      <c r="D43" s="3">
        <v>0.29099999999999998</v>
      </c>
      <c r="E43" s="3">
        <v>0.248</v>
      </c>
      <c r="F43" s="3">
        <v>0.13200000000000001</v>
      </c>
      <c r="G43" s="3">
        <v>0.127</v>
      </c>
    </row>
    <row r="44" spans="2:7" x14ac:dyDescent="0.2">
      <c r="B44" s="2">
        <v>1.8981481481481482E-3</v>
      </c>
      <c r="C44" s="3">
        <f t="shared" si="0"/>
        <v>164</v>
      </c>
      <c r="D44" s="3">
        <v>0.29199999999999998</v>
      </c>
      <c r="E44" s="3">
        <v>0.25</v>
      </c>
      <c r="F44" s="3">
        <v>0.13200000000000001</v>
      </c>
      <c r="G44" s="3">
        <v>0.127</v>
      </c>
    </row>
    <row r="45" spans="2:7" x14ac:dyDescent="0.2">
      <c r="B45" s="2">
        <v>1.9444444444444442E-3</v>
      </c>
      <c r="C45" s="3">
        <f t="shared" si="0"/>
        <v>168</v>
      </c>
      <c r="D45" s="3">
        <v>0.29399999999999998</v>
      </c>
      <c r="E45" s="3">
        <v>0.252</v>
      </c>
      <c r="F45" s="3">
        <v>0.13300000000000001</v>
      </c>
      <c r="G45" s="3">
        <v>0.128</v>
      </c>
    </row>
    <row r="46" spans="2:7" x14ac:dyDescent="0.2">
      <c r="B46" s="2">
        <v>1.9907407407407408E-3</v>
      </c>
      <c r="C46" s="3">
        <f t="shared" si="0"/>
        <v>172</v>
      </c>
      <c r="D46" s="3">
        <v>0.29599999999999999</v>
      </c>
      <c r="E46" s="3">
        <v>0.253</v>
      </c>
      <c r="F46" s="3">
        <v>0.13300000000000001</v>
      </c>
      <c r="G46" s="3">
        <v>0.128</v>
      </c>
    </row>
    <row r="47" spans="2:7" x14ac:dyDescent="0.2">
      <c r="B47" s="2">
        <v>2.0370370370370373E-3</v>
      </c>
      <c r="C47" s="3">
        <f t="shared" si="0"/>
        <v>176</v>
      </c>
      <c r="D47" s="3">
        <v>0.29699999999999999</v>
      </c>
      <c r="E47" s="3">
        <v>0.255</v>
      </c>
      <c r="F47" s="3">
        <v>0.13400000000000001</v>
      </c>
      <c r="G47" s="3">
        <v>0.128</v>
      </c>
    </row>
    <row r="48" spans="2:7" x14ac:dyDescent="0.2">
      <c r="B48" s="2">
        <v>2.0833333333333333E-3</v>
      </c>
      <c r="C48" s="3">
        <f t="shared" si="0"/>
        <v>180</v>
      </c>
      <c r="D48" s="3">
        <v>0.29899999999999999</v>
      </c>
      <c r="E48" s="3">
        <v>0.25700000000000001</v>
      </c>
      <c r="F48" s="3">
        <v>0.13400000000000001</v>
      </c>
      <c r="G48" s="3">
        <v>0.128</v>
      </c>
    </row>
    <row r="49" spans="2:7" x14ac:dyDescent="0.2">
      <c r="B49" s="2">
        <v>2.1296296296296298E-3</v>
      </c>
      <c r="C49" s="3">
        <f t="shared" si="0"/>
        <v>184</v>
      </c>
      <c r="D49" s="3">
        <v>0.3</v>
      </c>
      <c r="E49" s="3">
        <v>0.25900000000000001</v>
      </c>
      <c r="F49" s="3">
        <v>0.13400000000000001</v>
      </c>
      <c r="G49" s="3">
        <v>0.129</v>
      </c>
    </row>
    <row r="50" spans="2:7" x14ac:dyDescent="0.2">
      <c r="B50" s="2">
        <v>2.1759259259259258E-3</v>
      </c>
      <c r="C50" s="3">
        <f t="shared" si="0"/>
        <v>188</v>
      </c>
      <c r="D50" s="3">
        <v>0.30199999999999999</v>
      </c>
      <c r="E50" s="3">
        <v>0.26100000000000001</v>
      </c>
      <c r="F50" s="3">
        <v>0.13500000000000001</v>
      </c>
      <c r="G50" s="3">
        <v>0.129</v>
      </c>
    </row>
    <row r="51" spans="2:7" x14ac:dyDescent="0.2">
      <c r="B51" s="2">
        <v>2.2222222222222222E-3</v>
      </c>
      <c r="C51" s="3">
        <f t="shared" si="0"/>
        <v>192</v>
      </c>
      <c r="D51" s="3">
        <v>0.30299999999999999</v>
      </c>
      <c r="E51" s="3">
        <v>0.26200000000000001</v>
      </c>
      <c r="F51" s="3">
        <v>0.13500000000000001</v>
      </c>
      <c r="G51" s="3">
        <v>0.129</v>
      </c>
    </row>
    <row r="52" spans="2:7" x14ac:dyDescent="0.2">
      <c r="B52" s="2">
        <v>2.2685185185185182E-3</v>
      </c>
      <c r="C52" s="3">
        <f t="shared" si="0"/>
        <v>196</v>
      </c>
      <c r="D52" s="3">
        <v>0.30499999999999999</v>
      </c>
      <c r="E52" s="3">
        <v>0.26400000000000001</v>
      </c>
      <c r="F52" s="3">
        <v>0.13600000000000001</v>
      </c>
      <c r="G52" s="3">
        <v>0.129</v>
      </c>
    </row>
    <row r="53" spans="2:7" x14ac:dyDescent="0.2">
      <c r="B53" s="2">
        <v>2.3148148148148151E-3</v>
      </c>
      <c r="C53" s="3">
        <f t="shared" si="0"/>
        <v>200</v>
      </c>
      <c r="D53" s="3">
        <v>0.30599999999999999</v>
      </c>
      <c r="E53" s="3">
        <v>0.26600000000000001</v>
      </c>
      <c r="F53" s="3">
        <v>0.13600000000000001</v>
      </c>
      <c r="G53" s="3">
        <v>0.13</v>
      </c>
    </row>
    <row r="54" spans="2:7" x14ac:dyDescent="0.2">
      <c r="B54" s="2">
        <v>2.3611111111111111E-3</v>
      </c>
      <c r="C54" s="3">
        <f t="shared" si="0"/>
        <v>204</v>
      </c>
      <c r="D54" s="3">
        <v>0.308</v>
      </c>
      <c r="E54" s="3">
        <v>0.26700000000000002</v>
      </c>
      <c r="F54" s="3">
        <v>0.13700000000000001</v>
      </c>
      <c r="G54" s="3">
        <v>0.13</v>
      </c>
    </row>
    <row r="55" spans="2:7" x14ac:dyDescent="0.2">
      <c r="B55" s="2">
        <v>2.4074074074074076E-3</v>
      </c>
      <c r="C55" s="3">
        <f t="shared" si="0"/>
        <v>208</v>
      </c>
      <c r="D55" s="3">
        <v>0.309</v>
      </c>
      <c r="E55" s="3">
        <v>0.26900000000000002</v>
      </c>
      <c r="F55" s="3">
        <v>0.13700000000000001</v>
      </c>
      <c r="G55" s="3">
        <v>0.13</v>
      </c>
    </row>
    <row r="56" spans="2:7" x14ac:dyDescent="0.2">
      <c r="B56" s="2">
        <v>2.4537037037037036E-3</v>
      </c>
      <c r="C56" s="3">
        <f t="shared" si="0"/>
        <v>212</v>
      </c>
      <c r="D56" s="3">
        <v>0.31</v>
      </c>
      <c r="E56" s="3">
        <v>0.27100000000000002</v>
      </c>
      <c r="F56" s="3">
        <v>0.13700000000000001</v>
      </c>
      <c r="G56" s="3">
        <v>0.13</v>
      </c>
    </row>
    <row r="57" spans="2:7" x14ac:dyDescent="0.2">
      <c r="B57" s="2">
        <v>2.5000000000000001E-3</v>
      </c>
      <c r="C57" s="3">
        <f t="shared" si="0"/>
        <v>216</v>
      </c>
      <c r="D57" s="3">
        <v>0.311</v>
      </c>
      <c r="E57" s="3">
        <v>0.27200000000000002</v>
      </c>
      <c r="F57" s="3">
        <v>0.13800000000000001</v>
      </c>
      <c r="G57" s="3">
        <v>0.13</v>
      </c>
    </row>
    <row r="58" spans="2:7" x14ac:dyDescent="0.2">
      <c r="B58" s="2">
        <v>2.5462962962962961E-3</v>
      </c>
      <c r="C58" s="3">
        <f t="shared" si="0"/>
        <v>220</v>
      </c>
      <c r="D58" s="3">
        <v>0.313</v>
      </c>
      <c r="E58" s="3">
        <v>0.27300000000000002</v>
      </c>
      <c r="F58" s="3">
        <v>0.13800000000000001</v>
      </c>
      <c r="G58" s="3">
        <v>0.13100000000000001</v>
      </c>
    </row>
    <row r="59" spans="2:7" x14ac:dyDescent="0.2">
      <c r="B59" s="2">
        <v>2.5925925925925925E-3</v>
      </c>
      <c r="C59" s="3">
        <f t="shared" si="0"/>
        <v>224</v>
      </c>
      <c r="D59" s="3">
        <v>0.313</v>
      </c>
      <c r="E59" s="3">
        <v>0.27500000000000002</v>
      </c>
      <c r="F59" s="3">
        <v>0.13800000000000001</v>
      </c>
      <c r="G59" s="3">
        <v>0.13100000000000001</v>
      </c>
    </row>
    <row r="60" spans="2:7" x14ac:dyDescent="0.2">
      <c r="B60" s="2">
        <v>2.6388888888888885E-3</v>
      </c>
      <c r="C60" s="3">
        <f t="shared" si="0"/>
        <v>228</v>
      </c>
      <c r="D60" s="3">
        <v>0.314</v>
      </c>
      <c r="E60" s="3">
        <v>0.27700000000000002</v>
      </c>
      <c r="F60" s="3">
        <v>0.13800000000000001</v>
      </c>
      <c r="G60" s="3">
        <v>0.13200000000000001</v>
      </c>
    </row>
    <row r="61" spans="2:7" x14ac:dyDescent="0.2">
      <c r="B61" s="2">
        <v>2.685185185185185E-3</v>
      </c>
      <c r="C61" s="3">
        <f t="shared" si="0"/>
        <v>232</v>
      </c>
      <c r="D61" s="3">
        <v>0.316</v>
      </c>
      <c r="E61" s="3">
        <v>0.27800000000000002</v>
      </c>
      <c r="F61" s="3">
        <v>0.13900000000000001</v>
      </c>
      <c r="G61" s="3">
        <v>0.13200000000000001</v>
      </c>
    </row>
    <row r="62" spans="2:7" x14ac:dyDescent="0.2">
      <c r="B62" s="2">
        <v>2.7314814814814819E-3</v>
      </c>
      <c r="C62" s="3">
        <f t="shared" si="0"/>
        <v>236</v>
      </c>
      <c r="D62" s="3">
        <v>0.317</v>
      </c>
      <c r="E62" s="3">
        <v>0.28000000000000003</v>
      </c>
      <c r="F62" s="3">
        <v>0.13800000000000001</v>
      </c>
      <c r="G62" s="3">
        <v>0.13200000000000001</v>
      </c>
    </row>
    <row r="63" spans="2:7" x14ac:dyDescent="0.2">
      <c r="B63" s="2">
        <v>2.7777777777777779E-3</v>
      </c>
      <c r="C63" s="3">
        <f t="shared" si="0"/>
        <v>240</v>
      </c>
      <c r="D63" s="3">
        <v>0.318</v>
      </c>
      <c r="E63" s="3">
        <v>0.28100000000000003</v>
      </c>
      <c r="F63" s="3">
        <v>0.13900000000000001</v>
      </c>
      <c r="G63" s="3">
        <v>0.13200000000000001</v>
      </c>
    </row>
    <row r="64" spans="2:7" x14ac:dyDescent="0.2">
      <c r="B64" s="2">
        <v>2.8240740740740739E-3</v>
      </c>
      <c r="C64" s="3">
        <f t="shared" si="0"/>
        <v>244</v>
      </c>
      <c r="D64" s="3">
        <v>0.31900000000000001</v>
      </c>
      <c r="E64" s="3">
        <v>0.28199999999999997</v>
      </c>
      <c r="F64" s="3">
        <v>0.13900000000000001</v>
      </c>
      <c r="G64" s="3">
        <v>0.13300000000000001</v>
      </c>
    </row>
    <row r="65" spans="2:7" x14ac:dyDescent="0.2">
      <c r="B65" s="2">
        <v>2.8703703703703708E-3</v>
      </c>
      <c r="C65" s="3">
        <f t="shared" si="0"/>
        <v>248</v>
      </c>
      <c r="D65" s="3">
        <v>0.32</v>
      </c>
      <c r="E65" s="3">
        <v>0.28299999999999997</v>
      </c>
      <c r="F65" s="3">
        <v>0.13900000000000001</v>
      </c>
      <c r="G65" s="3">
        <v>0.13300000000000001</v>
      </c>
    </row>
    <row r="66" spans="2:7" x14ac:dyDescent="0.2">
      <c r="B66" s="2">
        <v>2.9166666666666668E-3</v>
      </c>
      <c r="C66" s="3">
        <f t="shared" si="0"/>
        <v>252</v>
      </c>
      <c r="D66" s="3">
        <v>0.32100000000000001</v>
      </c>
      <c r="E66" s="3">
        <v>0.28499999999999998</v>
      </c>
      <c r="F66" s="3">
        <v>0.13900000000000001</v>
      </c>
      <c r="G66" s="3">
        <v>0.13300000000000001</v>
      </c>
    </row>
    <row r="67" spans="2:7" x14ac:dyDescent="0.2">
      <c r="B67" s="2">
        <v>2.9629629629629628E-3</v>
      </c>
      <c r="C67" s="3">
        <f t="shared" si="0"/>
        <v>256</v>
      </c>
      <c r="D67" s="3">
        <v>0.32200000000000001</v>
      </c>
      <c r="E67" s="3">
        <v>0.28599999999999998</v>
      </c>
      <c r="F67" s="3">
        <v>0.14000000000000001</v>
      </c>
      <c r="G67" s="3">
        <v>0.13300000000000001</v>
      </c>
    </row>
    <row r="68" spans="2:7" x14ac:dyDescent="0.2">
      <c r="B68" s="2">
        <v>3.0092592592592588E-3</v>
      </c>
      <c r="C68" s="3">
        <f t="shared" si="0"/>
        <v>260</v>
      </c>
      <c r="D68" s="3">
        <v>0.32300000000000001</v>
      </c>
      <c r="E68" s="3">
        <v>0.28699999999999998</v>
      </c>
      <c r="F68" s="3">
        <v>0.14000000000000001</v>
      </c>
      <c r="G68" s="3">
        <v>0.13300000000000001</v>
      </c>
    </row>
    <row r="69" spans="2:7" x14ac:dyDescent="0.2">
      <c r="B69" s="2">
        <v>3.0555555555555557E-3</v>
      </c>
      <c r="C69" s="3">
        <f t="shared" ref="C69:C103" si="2">C68+4</f>
        <v>264</v>
      </c>
      <c r="D69" s="3">
        <v>0.32400000000000001</v>
      </c>
      <c r="E69" s="3">
        <v>0.28799999999999998</v>
      </c>
      <c r="F69" s="3">
        <v>0.14000000000000001</v>
      </c>
      <c r="G69" s="3">
        <v>0.13300000000000001</v>
      </c>
    </row>
    <row r="70" spans="2:7" x14ac:dyDescent="0.2">
      <c r="B70" s="2">
        <v>3.1018518518518522E-3</v>
      </c>
      <c r="C70" s="3">
        <f t="shared" si="2"/>
        <v>268</v>
      </c>
      <c r="D70" s="3">
        <v>0.32500000000000001</v>
      </c>
      <c r="E70" s="3">
        <v>0.28899999999999998</v>
      </c>
      <c r="F70" s="3">
        <v>0.14000000000000001</v>
      </c>
      <c r="G70" s="3">
        <v>0.13300000000000001</v>
      </c>
    </row>
    <row r="71" spans="2:7" x14ac:dyDescent="0.2">
      <c r="B71" s="2">
        <v>3.1481481481481482E-3</v>
      </c>
      <c r="C71" s="3">
        <f t="shared" si="2"/>
        <v>272</v>
      </c>
      <c r="D71" s="3">
        <v>0.32600000000000001</v>
      </c>
      <c r="E71" s="3">
        <v>0.29099999999999998</v>
      </c>
      <c r="F71" s="3">
        <v>0.14000000000000001</v>
      </c>
      <c r="G71" s="3">
        <v>0.13400000000000001</v>
      </c>
    </row>
    <row r="72" spans="2:7" x14ac:dyDescent="0.2">
      <c r="B72" s="2">
        <v>3.1944444444444442E-3</v>
      </c>
      <c r="C72" s="3">
        <f t="shared" si="2"/>
        <v>276</v>
      </c>
      <c r="D72" s="3">
        <v>0.32600000000000001</v>
      </c>
      <c r="E72" s="3">
        <v>0.29199999999999998</v>
      </c>
      <c r="F72" s="3">
        <v>0.14000000000000001</v>
      </c>
      <c r="G72" s="3">
        <v>0.13300000000000001</v>
      </c>
    </row>
    <row r="73" spans="2:7" x14ac:dyDescent="0.2">
      <c r="B73" s="2">
        <v>3.2407407407407406E-3</v>
      </c>
      <c r="C73" s="3">
        <f t="shared" si="2"/>
        <v>280</v>
      </c>
      <c r="D73" s="3">
        <v>0.32700000000000001</v>
      </c>
      <c r="E73" s="3">
        <v>0.29299999999999998</v>
      </c>
      <c r="F73" s="3">
        <v>0.14099999999999999</v>
      </c>
      <c r="G73" s="3">
        <v>0.13400000000000001</v>
      </c>
    </row>
    <row r="74" spans="2:7" x14ac:dyDescent="0.2">
      <c r="B74" s="2">
        <v>3.2870370370370367E-3</v>
      </c>
      <c r="C74" s="3">
        <f t="shared" si="2"/>
        <v>284</v>
      </c>
      <c r="D74" s="3">
        <v>0.32800000000000001</v>
      </c>
      <c r="E74" s="3">
        <v>0.29399999999999998</v>
      </c>
      <c r="F74" s="3">
        <v>0.14000000000000001</v>
      </c>
      <c r="G74" s="3">
        <v>0.13400000000000001</v>
      </c>
    </row>
    <row r="75" spans="2:7" x14ac:dyDescent="0.2">
      <c r="B75" s="2">
        <v>3.3333333333333335E-3</v>
      </c>
      <c r="C75" s="3">
        <f t="shared" si="2"/>
        <v>288</v>
      </c>
      <c r="D75" s="3">
        <v>0.32900000000000001</v>
      </c>
      <c r="E75" s="3">
        <v>0.29499999999999998</v>
      </c>
      <c r="F75" s="3">
        <v>0.14099999999999999</v>
      </c>
      <c r="G75" s="3">
        <v>0.13400000000000001</v>
      </c>
    </row>
    <row r="76" spans="2:7" x14ac:dyDescent="0.2">
      <c r="B76" s="2">
        <v>3.37962962962963E-3</v>
      </c>
      <c r="C76" s="3">
        <f t="shared" si="2"/>
        <v>292</v>
      </c>
      <c r="D76" s="3">
        <v>0.32900000000000001</v>
      </c>
      <c r="E76" s="3">
        <v>0.29599999999999999</v>
      </c>
      <c r="F76" s="3">
        <v>0.14000000000000001</v>
      </c>
      <c r="G76" s="3">
        <v>0.13400000000000001</v>
      </c>
    </row>
    <row r="77" spans="2:7" x14ac:dyDescent="0.2">
      <c r="B77" s="2">
        <v>3.425925925925926E-3</v>
      </c>
      <c r="C77" s="3">
        <f t="shared" si="2"/>
        <v>296</v>
      </c>
      <c r="D77" s="3">
        <v>0.33</v>
      </c>
      <c r="E77" s="3">
        <v>0.29699999999999999</v>
      </c>
      <c r="F77" s="3">
        <v>0.14000000000000001</v>
      </c>
      <c r="G77" s="3">
        <v>0.13400000000000001</v>
      </c>
    </row>
    <row r="78" spans="2:7" x14ac:dyDescent="0.2">
      <c r="B78" s="2">
        <v>3.472222222222222E-3</v>
      </c>
      <c r="C78" s="3">
        <f t="shared" si="2"/>
        <v>300</v>
      </c>
      <c r="D78" s="3">
        <v>0.33100000000000002</v>
      </c>
      <c r="E78" s="3">
        <v>0.29799999999999999</v>
      </c>
      <c r="F78" s="3">
        <v>0.14000000000000001</v>
      </c>
      <c r="G78" s="3">
        <v>0.13500000000000001</v>
      </c>
    </row>
    <row r="79" spans="2:7" x14ac:dyDescent="0.2">
      <c r="B79" s="2">
        <v>3.5185185185185185E-3</v>
      </c>
      <c r="C79" s="3">
        <f t="shared" si="2"/>
        <v>304</v>
      </c>
      <c r="D79" s="3">
        <v>0.33200000000000002</v>
      </c>
      <c r="E79" s="3">
        <v>0.29899999999999999</v>
      </c>
      <c r="F79" s="3">
        <v>0.14099999999999999</v>
      </c>
      <c r="G79" s="3">
        <v>0.13500000000000001</v>
      </c>
    </row>
    <row r="80" spans="2:7" x14ac:dyDescent="0.2">
      <c r="B80" s="2">
        <v>3.5648148148148154E-3</v>
      </c>
      <c r="C80" s="3">
        <f t="shared" si="2"/>
        <v>308</v>
      </c>
      <c r="D80" s="3">
        <v>0.33200000000000002</v>
      </c>
      <c r="E80" s="3">
        <v>0.3</v>
      </c>
      <c r="F80" s="3">
        <v>0.14099999999999999</v>
      </c>
      <c r="G80" s="3">
        <v>0.13500000000000001</v>
      </c>
    </row>
    <row r="81" spans="2:7" x14ac:dyDescent="0.2">
      <c r="B81" s="2">
        <v>3.6111111111111114E-3</v>
      </c>
      <c r="C81" s="3">
        <f t="shared" si="2"/>
        <v>312</v>
      </c>
      <c r="D81" s="3">
        <v>0.33300000000000002</v>
      </c>
      <c r="E81" s="3">
        <v>0.30099999999999999</v>
      </c>
      <c r="F81" s="3">
        <v>0.14099999999999999</v>
      </c>
      <c r="G81" s="3">
        <v>0.13500000000000001</v>
      </c>
    </row>
    <row r="82" spans="2:7" x14ac:dyDescent="0.2">
      <c r="B82" s="2">
        <v>3.6574074074074074E-3</v>
      </c>
      <c r="C82" s="3">
        <f t="shared" si="2"/>
        <v>316</v>
      </c>
      <c r="D82" s="3">
        <v>0.33400000000000002</v>
      </c>
      <c r="E82" s="3">
        <v>0.30199999999999999</v>
      </c>
      <c r="F82" s="3">
        <v>0.14099999999999999</v>
      </c>
      <c r="G82" s="3">
        <v>0.13500000000000001</v>
      </c>
    </row>
    <row r="83" spans="2:7" x14ac:dyDescent="0.2">
      <c r="B83" s="2">
        <v>3.7037037037037034E-3</v>
      </c>
      <c r="C83" s="3">
        <f t="shared" si="2"/>
        <v>320</v>
      </c>
      <c r="D83" s="3">
        <v>0.33400000000000002</v>
      </c>
      <c r="E83" s="3">
        <v>0.30299999999999999</v>
      </c>
      <c r="F83" s="3">
        <v>0.14099999999999999</v>
      </c>
      <c r="G83" s="3">
        <v>0.13500000000000001</v>
      </c>
    </row>
    <row r="84" spans="2:7" x14ac:dyDescent="0.2">
      <c r="B84" s="2">
        <v>3.7500000000000003E-3</v>
      </c>
      <c r="C84" s="3">
        <f t="shared" si="2"/>
        <v>324</v>
      </c>
      <c r="D84" s="3">
        <v>0.33500000000000002</v>
      </c>
      <c r="E84" s="3">
        <v>0.30399999999999999</v>
      </c>
      <c r="F84" s="3">
        <v>0.14199999999999999</v>
      </c>
      <c r="G84" s="3">
        <v>0.13500000000000001</v>
      </c>
    </row>
    <row r="85" spans="2:7" x14ac:dyDescent="0.2">
      <c r="B85" s="2">
        <v>3.7962962962962963E-3</v>
      </c>
      <c r="C85" s="3">
        <f t="shared" si="2"/>
        <v>328</v>
      </c>
      <c r="D85" s="3">
        <v>0.33500000000000002</v>
      </c>
      <c r="E85" s="3">
        <v>0.30499999999999999</v>
      </c>
      <c r="F85" s="3">
        <v>0.14199999999999999</v>
      </c>
      <c r="G85" s="3">
        <v>0.13500000000000001</v>
      </c>
    </row>
    <row r="86" spans="2:7" x14ac:dyDescent="0.2">
      <c r="B86" s="2">
        <v>3.8425925925925923E-3</v>
      </c>
      <c r="C86" s="3">
        <f t="shared" si="2"/>
        <v>332</v>
      </c>
      <c r="D86" s="3">
        <v>0.33500000000000002</v>
      </c>
      <c r="E86" s="3">
        <v>0.30599999999999999</v>
      </c>
      <c r="F86" s="3">
        <v>0.14199999999999999</v>
      </c>
      <c r="G86" s="3">
        <v>0.13500000000000001</v>
      </c>
    </row>
    <row r="87" spans="2:7" x14ac:dyDescent="0.2">
      <c r="B87" s="2">
        <v>3.8888888888888883E-3</v>
      </c>
      <c r="C87" s="3">
        <f t="shared" si="2"/>
        <v>336</v>
      </c>
      <c r="D87" s="3">
        <v>0.33600000000000002</v>
      </c>
      <c r="E87" s="3">
        <v>0.30599999999999999</v>
      </c>
      <c r="F87" s="3">
        <v>0.14199999999999999</v>
      </c>
      <c r="G87" s="3">
        <v>0.13500000000000001</v>
      </c>
    </row>
    <row r="88" spans="2:7" x14ac:dyDescent="0.2">
      <c r="B88" s="2">
        <v>3.9351851851851857E-3</v>
      </c>
      <c r="C88" s="3">
        <f t="shared" si="2"/>
        <v>340</v>
      </c>
      <c r="D88" s="3">
        <v>0.33700000000000002</v>
      </c>
      <c r="E88" s="3">
        <v>0.307</v>
      </c>
      <c r="F88" s="3">
        <v>0.14199999999999999</v>
      </c>
      <c r="G88" s="3">
        <v>0.13600000000000001</v>
      </c>
    </row>
    <row r="89" spans="2:7" x14ac:dyDescent="0.2">
      <c r="B89" s="2">
        <v>3.9814814814814817E-3</v>
      </c>
      <c r="C89" s="3">
        <f t="shared" si="2"/>
        <v>344</v>
      </c>
      <c r="D89" s="3">
        <v>0.33700000000000002</v>
      </c>
      <c r="E89" s="3">
        <v>0.308</v>
      </c>
      <c r="F89" s="3">
        <v>0.14199999999999999</v>
      </c>
      <c r="G89" s="3">
        <v>0.13600000000000001</v>
      </c>
    </row>
    <row r="90" spans="2:7" x14ac:dyDescent="0.2">
      <c r="B90" s="2">
        <v>4.0277777777777777E-3</v>
      </c>
      <c r="C90" s="3">
        <f t="shared" si="2"/>
        <v>348</v>
      </c>
      <c r="D90" s="3">
        <v>0.33800000000000002</v>
      </c>
      <c r="E90" s="3">
        <v>0.309</v>
      </c>
      <c r="F90" s="3">
        <v>0.14299999999999999</v>
      </c>
      <c r="G90" s="3">
        <v>0.13600000000000001</v>
      </c>
    </row>
    <row r="91" spans="2:7" x14ac:dyDescent="0.2">
      <c r="B91" s="2">
        <v>4.0740740740740746E-3</v>
      </c>
      <c r="C91" s="3">
        <f t="shared" si="2"/>
        <v>352</v>
      </c>
      <c r="D91" s="3">
        <v>0.33800000000000002</v>
      </c>
      <c r="E91" s="3">
        <v>0.31</v>
      </c>
      <c r="F91" s="3">
        <v>0.14299999999999999</v>
      </c>
      <c r="G91" s="3">
        <v>0.13600000000000001</v>
      </c>
    </row>
    <row r="92" spans="2:7" x14ac:dyDescent="0.2">
      <c r="B92" s="2">
        <v>4.1203703703703706E-3</v>
      </c>
      <c r="C92" s="3">
        <f t="shared" si="2"/>
        <v>356</v>
      </c>
      <c r="D92" s="3">
        <v>0.33800000000000002</v>
      </c>
      <c r="E92" s="3">
        <v>0.31</v>
      </c>
      <c r="F92" s="3">
        <v>0.14299999999999999</v>
      </c>
      <c r="G92" s="3">
        <v>0.13600000000000001</v>
      </c>
    </row>
    <row r="93" spans="2:7" x14ac:dyDescent="0.2">
      <c r="B93" s="2">
        <v>4.1666666666666666E-3</v>
      </c>
      <c r="C93" s="3">
        <f t="shared" si="2"/>
        <v>360</v>
      </c>
      <c r="D93" s="3">
        <v>0.33800000000000002</v>
      </c>
      <c r="E93" s="3">
        <v>0.311</v>
      </c>
      <c r="F93" s="3">
        <v>0.14299999999999999</v>
      </c>
      <c r="G93" s="3">
        <v>0.13600000000000001</v>
      </c>
    </row>
    <row r="94" spans="2:7" x14ac:dyDescent="0.2">
      <c r="B94" s="2">
        <v>4.2129629629629626E-3</v>
      </c>
      <c r="C94" s="3">
        <f t="shared" si="2"/>
        <v>364</v>
      </c>
      <c r="D94" s="3">
        <v>0.33900000000000002</v>
      </c>
      <c r="E94" s="3">
        <v>0.311</v>
      </c>
      <c r="F94" s="3">
        <v>0.14299999999999999</v>
      </c>
      <c r="G94" s="3">
        <v>0.13600000000000001</v>
      </c>
    </row>
    <row r="95" spans="2:7" x14ac:dyDescent="0.2">
      <c r="B95" s="2">
        <v>4.2592592592592595E-3</v>
      </c>
      <c r="C95" s="3">
        <f t="shared" si="2"/>
        <v>368</v>
      </c>
      <c r="D95" s="3">
        <v>0.34</v>
      </c>
      <c r="E95" s="3">
        <v>0.312</v>
      </c>
      <c r="F95" s="3">
        <v>0.14399999999999999</v>
      </c>
      <c r="G95" s="3">
        <v>0.13600000000000001</v>
      </c>
    </row>
    <row r="96" spans="2:7" x14ac:dyDescent="0.2">
      <c r="B96" s="2">
        <v>4.3055555555555555E-3</v>
      </c>
      <c r="C96" s="3">
        <f t="shared" si="2"/>
        <v>372</v>
      </c>
      <c r="D96" s="3">
        <v>0.33900000000000002</v>
      </c>
      <c r="E96" s="3">
        <v>0.313</v>
      </c>
      <c r="F96" s="3">
        <v>0.14399999999999999</v>
      </c>
      <c r="G96" s="3">
        <v>0.13700000000000001</v>
      </c>
    </row>
    <row r="97" spans="2:7" x14ac:dyDescent="0.2">
      <c r="B97" s="2">
        <v>4.3518518518518515E-3</v>
      </c>
      <c r="C97" s="3">
        <f t="shared" si="2"/>
        <v>376</v>
      </c>
      <c r="D97" s="3">
        <v>0.34</v>
      </c>
      <c r="E97" s="3">
        <v>0.314</v>
      </c>
      <c r="F97" s="3">
        <v>0.14399999999999999</v>
      </c>
      <c r="G97" s="3">
        <v>0.13700000000000001</v>
      </c>
    </row>
    <row r="98" spans="2:7" x14ac:dyDescent="0.2">
      <c r="B98" s="2">
        <v>4.3981481481481484E-3</v>
      </c>
      <c r="C98" s="3">
        <f t="shared" si="2"/>
        <v>380</v>
      </c>
      <c r="D98" s="3">
        <v>0.34</v>
      </c>
      <c r="E98" s="3">
        <v>0.314</v>
      </c>
      <c r="F98" s="3">
        <v>0.14299999999999999</v>
      </c>
      <c r="G98" s="3">
        <v>0.13700000000000001</v>
      </c>
    </row>
    <row r="99" spans="2:7" x14ac:dyDescent="0.2">
      <c r="B99" s="2">
        <v>4.4444444444444444E-3</v>
      </c>
      <c r="C99" s="3">
        <f t="shared" si="2"/>
        <v>384</v>
      </c>
      <c r="D99" s="3">
        <v>0.34100000000000003</v>
      </c>
      <c r="E99" s="3">
        <v>0.315</v>
      </c>
      <c r="F99" s="3">
        <v>0.14399999999999999</v>
      </c>
      <c r="G99" s="3">
        <v>0.13700000000000001</v>
      </c>
    </row>
    <row r="100" spans="2:7" x14ac:dyDescent="0.2">
      <c r="B100" s="2">
        <v>4.4907407407407405E-3</v>
      </c>
      <c r="C100" s="3">
        <f t="shared" si="2"/>
        <v>388</v>
      </c>
      <c r="D100" s="3">
        <v>0.34100000000000003</v>
      </c>
      <c r="E100" s="3">
        <v>0.316</v>
      </c>
      <c r="F100" s="3">
        <v>0.14399999999999999</v>
      </c>
      <c r="G100" s="3">
        <v>0.13700000000000001</v>
      </c>
    </row>
    <row r="101" spans="2:7" x14ac:dyDescent="0.2">
      <c r="B101" s="2">
        <v>4.5370370370370365E-3</v>
      </c>
      <c r="C101" s="3">
        <f t="shared" si="2"/>
        <v>392</v>
      </c>
      <c r="D101" s="3">
        <v>0.34100000000000003</v>
      </c>
      <c r="E101" s="3">
        <v>0.316</v>
      </c>
      <c r="F101" s="3">
        <v>0.14399999999999999</v>
      </c>
      <c r="G101" s="3">
        <v>0.13700000000000001</v>
      </c>
    </row>
    <row r="102" spans="2:7" x14ac:dyDescent="0.2">
      <c r="B102" s="2">
        <v>4.5833333333333334E-3</v>
      </c>
      <c r="C102" s="3">
        <f t="shared" si="2"/>
        <v>396</v>
      </c>
      <c r="D102" s="3">
        <v>0.34100000000000003</v>
      </c>
      <c r="E102" s="3">
        <v>0.316</v>
      </c>
      <c r="F102" s="3">
        <v>0.14399999999999999</v>
      </c>
      <c r="G102" s="3">
        <v>0.13700000000000001</v>
      </c>
    </row>
    <row r="103" spans="2:7" x14ac:dyDescent="0.2">
      <c r="B103" s="2">
        <v>4.6296296296296302E-3</v>
      </c>
      <c r="C103" s="3">
        <f t="shared" si="2"/>
        <v>400</v>
      </c>
      <c r="D103" s="3">
        <v>0.34100000000000003</v>
      </c>
      <c r="E103" s="3">
        <v>0.317</v>
      </c>
      <c r="F103" s="3">
        <v>0.14399999999999999</v>
      </c>
      <c r="G103" s="3">
        <v>0.13700000000000001</v>
      </c>
    </row>
  </sheetData>
  <mergeCells count="2">
    <mergeCell ref="D2:E2"/>
    <mergeCell ref="F2:G2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423BC-5282-4348-BC1B-2371FAD9BA4A}">
  <dimension ref="A2:CU146"/>
  <sheetViews>
    <sheetView topLeftCell="AW3" workbookViewId="0">
      <selection activeCell="BK22" sqref="BK22"/>
    </sheetView>
  </sheetViews>
  <sheetFormatPr baseColWidth="10" defaultColWidth="9.1640625" defaultRowHeight="13" x14ac:dyDescent="0.15"/>
  <cols>
    <col min="1" max="1" width="20.6640625" style="4" customWidth="1"/>
    <col min="2" max="2" width="12.6640625" style="4" customWidth="1"/>
    <col min="3" max="61" width="9.1640625" style="4"/>
    <col min="62" max="62" width="12.83203125" style="4" bestFit="1" customWidth="1"/>
    <col min="63" max="16384" width="9.1640625" style="4"/>
  </cols>
  <sheetData>
    <row r="2" spans="1:2" x14ac:dyDescent="0.15">
      <c r="A2" s="4" t="s">
        <v>135</v>
      </c>
      <c r="B2" s="4" t="s">
        <v>134</v>
      </c>
    </row>
    <row r="4" spans="1:2" x14ac:dyDescent="0.15">
      <c r="A4" s="4" t="s">
        <v>133</v>
      </c>
    </row>
    <row r="5" spans="1:2" x14ac:dyDescent="0.15">
      <c r="A5" s="4" t="s">
        <v>132</v>
      </c>
    </row>
    <row r="6" spans="1:2" x14ac:dyDescent="0.15">
      <c r="A6" s="4" t="s">
        <v>131</v>
      </c>
      <c r="B6" s="4" t="s">
        <v>130</v>
      </c>
    </row>
    <row r="7" spans="1:2" x14ac:dyDescent="0.15">
      <c r="A7" s="4" t="s">
        <v>129</v>
      </c>
      <c r="B7" s="18">
        <v>44132</v>
      </c>
    </row>
    <row r="8" spans="1:2" x14ac:dyDescent="0.15">
      <c r="A8" s="4" t="s">
        <v>0</v>
      </c>
      <c r="B8" s="17">
        <v>0.74633101851851846</v>
      </c>
    </row>
    <row r="9" spans="1:2" x14ac:dyDescent="0.15">
      <c r="A9" s="4" t="s">
        <v>128</v>
      </c>
      <c r="B9" s="4" t="s">
        <v>127</v>
      </c>
    </row>
    <row r="10" spans="1:2" x14ac:dyDescent="0.15">
      <c r="A10" s="4" t="s">
        <v>126</v>
      </c>
      <c r="B10" s="4" t="s">
        <v>125</v>
      </c>
    </row>
    <row r="11" spans="1:2" x14ac:dyDescent="0.15">
      <c r="A11" s="4" t="s">
        <v>124</v>
      </c>
      <c r="B11" s="4" t="s">
        <v>123</v>
      </c>
    </row>
    <row r="13" spans="1:2" ht="14" x14ac:dyDescent="0.15">
      <c r="A13" s="14" t="s">
        <v>122</v>
      </c>
      <c r="B13" s="13"/>
    </row>
    <row r="14" spans="1:2" x14ac:dyDescent="0.15">
      <c r="A14" s="4" t="s">
        <v>121</v>
      </c>
      <c r="B14" s="4" t="s">
        <v>120</v>
      </c>
    </row>
    <row r="15" spans="1:2" x14ac:dyDescent="0.15">
      <c r="A15" s="4" t="s">
        <v>119</v>
      </c>
    </row>
    <row r="16" spans="1:2" x14ac:dyDescent="0.15">
      <c r="A16" s="4" t="s">
        <v>118</v>
      </c>
      <c r="B16" s="4" t="s">
        <v>117</v>
      </c>
    </row>
    <row r="17" spans="1:99" x14ac:dyDescent="0.15">
      <c r="A17" s="4" t="s">
        <v>116</v>
      </c>
      <c r="B17" s="4" t="s">
        <v>115</v>
      </c>
    </row>
    <row r="18" spans="1:99" x14ac:dyDescent="0.15">
      <c r="B18" s="4" t="s">
        <v>114</v>
      </c>
    </row>
    <row r="19" spans="1:99" x14ac:dyDescent="0.15">
      <c r="B19" s="4" t="s">
        <v>113</v>
      </c>
    </row>
    <row r="20" spans="1:99" x14ac:dyDescent="0.15">
      <c r="B20" s="4" t="s">
        <v>112</v>
      </c>
    </row>
    <row r="21" spans="1:99" x14ac:dyDescent="0.15">
      <c r="A21" s="4" t="s">
        <v>111</v>
      </c>
      <c r="BK21" s="4">
        <f>IF(BK22&lt;0,0,BK22)</f>
        <v>0</v>
      </c>
    </row>
    <row r="22" spans="1:99" x14ac:dyDescent="0.15">
      <c r="BG22" s="4">
        <f>AVERAGE(BF24:BG24)</f>
        <v>1.7500000000000005E-3</v>
      </c>
      <c r="BI22" s="4">
        <f t="shared" ref="BI22:BK22" si="0">AVERAGE(BH24:BI24)</f>
        <v>1.5541919093218679E-4</v>
      </c>
      <c r="BK22" s="4">
        <f t="shared" si="0"/>
        <v>-2.8863801830898116E-6</v>
      </c>
    </row>
    <row r="23" spans="1:99" x14ac:dyDescent="0.15">
      <c r="A23" s="14">
        <v>340</v>
      </c>
      <c r="B23" s="13"/>
    </row>
    <row r="24" spans="1:99" x14ac:dyDescent="0.15">
      <c r="BF24" s="4">
        <f>SLOPE(BF26:BF32,$BE$26:$BE$32)</f>
        <v>1.9357142857142863E-3</v>
      </c>
      <c r="BG24" s="4">
        <f>SLOPE(BG26:BG32,$BE$26:$BE$32)</f>
        <v>1.5642857142857147E-3</v>
      </c>
      <c r="BH24" s="4">
        <f>SLOPE(BH26:BH110,$BE$26:$BE$110)</f>
        <v>1.4990033222591357E-4</v>
      </c>
      <c r="BI24" s="4">
        <f t="shared" ref="BI24:BK24" si="1">SLOPE(BI26:BI110,$BE$26:$BE$110)</f>
        <v>1.6093804963846005E-4</v>
      </c>
      <c r="BJ24" s="4">
        <f>SLOPE(BJ36:BJ110,$BE$36:$BE$110)</f>
        <v>-3.2204836415362758E-6</v>
      </c>
      <c r="BK24" s="4">
        <f t="shared" si="1"/>
        <v>-2.5522767246433469E-6</v>
      </c>
    </row>
    <row r="25" spans="1:99" ht="14" x14ac:dyDescent="0.15">
      <c r="B25" s="11" t="s">
        <v>0</v>
      </c>
      <c r="C25" s="11" t="s">
        <v>1</v>
      </c>
      <c r="D25" s="11" t="s">
        <v>110</v>
      </c>
      <c r="E25" s="11" t="s">
        <v>109</v>
      </c>
      <c r="F25" s="11" t="s">
        <v>108</v>
      </c>
      <c r="G25" s="11" t="s">
        <v>107</v>
      </c>
      <c r="H25" s="11" t="s">
        <v>106</v>
      </c>
      <c r="I25" s="11" t="s">
        <v>105</v>
      </c>
      <c r="J25" s="11" t="s">
        <v>104</v>
      </c>
      <c r="K25" s="11" t="s">
        <v>103</v>
      </c>
      <c r="L25" s="11" t="s">
        <v>102</v>
      </c>
      <c r="M25" s="11" t="s">
        <v>101</v>
      </c>
      <c r="N25" s="11" t="s">
        <v>100</v>
      </c>
      <c r="O25" s="11" t="s">
        <v>99</v>
      </c>
      <c r="P25" s="11" t="s">
        <v>98</v>
      </c>
      <c r="Q25" s="11" t="s">
        <v>97</v>
      </c>
      <c r="R25" s="11" t="s">
        <v>96</v>
      </c>
      <c r="S25" s="11" t="s">
        <v>95</v>
      </c>
      <c r="T25" s="11" t="s">
        <v>94</v>
      </c>
      <c r="U25" s="11" t="s">
        <v>93</v>
      </c>
      <c r="V25" s="11" t="s">
        <v>92</v>
      </c>
      <c r="W25" s="11" t="s">
        <v>91</v>
      </c>
      <c r="X25" s="11" t="s">
        <v>90</v>
      </c>
      <c r="Y25" s="11" t="s">
        <v>89</v>
      </c>
      <c r="Z25" s="11" t="s">
        <v>88</v>
      </c>
      <c r="AA25" s="11" t="s">
        <v>87</v>
      </c>
      <c r="AB25" s="11" t="s">
        <v>86</v>
      </c>
      <c r="AC25" s="11" t="s">
        <v>85</v>
      </c>
      <c r="AD25" s="11" t="s">
        <v>84</v>
      </c>
      <c r="AE25" s="11" t="s">
        <v>83</v>
      </c>
      <c r="AF25" s="11" t="s">
        <v>82</v>
      </c>
      <c r="AG25" s="11" t="s">
        <v>81</v>
      </c>
      <c r="AH25" s="11" t="s">
        <v>80</v>
      </c>
      <c r="AI25" s="11" t="s">
        <v>79</v>
      </c>
      <c r="AJ25" s="11" t="s">
        <v>78</v>
      </c>
      <c r="AK25" s="11" t="s">
        <v>77</v>
      </c>
      <c r="AL25" s="11" t="s">
        <v>76</v>
      </c>
      <c r="AM25" s="11" t="s">
        <v>75</v>
      </c>
      <c r="AN25" s="11" t="s">
        <v>74</v>
      </c>
      <c r="AO25" s="11" t="s">
        <v>73</v>
      </c>
      <c r="AP25" s="11" t="s">
        <v>72</v>
      </c>
      <c r="AQ25" s="11" t="s">
        <v>71</v>
      </c>
      <c r="AR25" s="11" t="s">
        <v>70</v>
      </c>
      <c r="AS25" s="11" t="s">
        <v>69</v>
      </c>
      <c r="AT25" s="11" t="s">
        <v>68</v>
      </c>
      <c r="AU25" s="11" t="s">
        <v>67</v>
      </c>
      <c r="AV25" s="11" t="s">
        <v>66</v>
      </c>
      <c r="AW25" s="11" t="s">
        <v>65</v>
      </c>
      <c r="AX25" s="11" t="s">
        <v>64</v>
      </c>
      <c r="AY25" s="11" t="s">
        <v>63</v>
      </c>
      <c r="AZ25" s="11" t="s">
        <v>62</v>
      </c>
      <c r="BA25" s="11" t="s">
        <v>61</v>
      </c>
      <c r="BB25" s="11" t="s">
        <v>2</v>
      </c>
      <c r="BC25" s="11" t="s">
        <v>3</v>
      </c>
      <c r="BD25" s="11" t="s">
        <v>4</v>
      </c>
      <c r="BE25" s="11" t="s">
        <v>5</v>
      </c>
      <c r="BF25" s="22" t="s">
        <v>60</v>
      </c>
      <c r="BG25" s="23"/>
      <c r="BH25" s="22" t="s">
        <v>59</v>
      </c>
      <c r="BI25" s="23"/>
      <c r="BJ25" s="22" t="s">
        <v>58</v>
      </c>
      <c r="BK25" s="23"/>
      <c r="BL25" s="11" t="s">
        <v>57</v>
      </c>
      <c r="BM25" s="11" t="s">
        <v>56</v>
      </c>
      <c r="BN25" s="11" t="s">
        <v>55</v>
      </c>
      <c r="BO25" s="11" t="s">
        <v>54</v>
      </c>
      <c r="BP25" s="11" t="s">
        <v>53</v>
      </c>
      <c r="BQ25" s="11" t="s">
        <v>52</v>
      </c>
      <c r="BR25" s="11" t="s">
        <v>51</v>
      </c>
      <c r="BS25" s="11" t="s">
        <v>50</v>
      </c>
      <c r="BT25" s="11" t="s">
        <v>49</v>
      </c>
      <c r="BU25" s="11" t="s">
        <v>48</v>
      </c>
      <c r="BV25" s="11" t="s">
        <v>47</v>
      </c>
      <c r="BW25" s="11" t="s">
        <v>46</v>
      </c>
      <c r="BX25" s="11" t="s">
        <v>45</v>
      </c>
      <c r="BY25" s="11" t="s">
        <v>44</v>
      </c>
      <c r="BZ25" s="11" t="s">
        <v>43</v>
      </c>
      <c r="CA25" s="11" t="s">
        <v>42</v>
      </c>
      <c r="CB25" s="11" t="s">
        <v>41</v>
      </c>
      <c r="CC25" s="11" t="s">
        <v>40</v>
      </c>
      <c r="CD25" s="11" t="s">
        <v>39</v>
      </c>
      <c r="CE25" s="11" t="s">
        <v>38</v>
      </c>
      <c r="CF25" s="11" t="s">
        <v>37</v>
      </c>
      <c r="CG25" s="11" t="s">
        <v>36</v>
      </c>
      <c r="CH25" s="11" t="s">
        <v>35</v>
      </c>
      <c r="CI25" s="11" t="s">
        <v>34</v>
      </c>
      <c r="CJ25" s="11" t="s">
        <v>33</v>
      </c>
      <c r="CK25" s="11" t="s">
        <v>32</v>
      </c>
      <c r="CL25" s="11" t="s">
        <v>31</v>
      </c>
      <c r="CM25" s="11" t="s">
        <v>30</v>
      </c>
      <c r="CN25" s="11" t="s">
        <v>29</v>
      </c>
      <c r="CO25" s="11" t="s">
        <v>28</v>
      </c>
      <c r="CP25" s="11" t="s">
        <v>27</v>
      </c>
      <c r="CQ25" s="11" t="s">
        <v>26</v>
      </c>
      <c r="CR25" s="11" t="s">
        <v>25</v>
      </c>
      <c r="CS25" s="11" t="s">
        <v>24</v>
      </c>
      <c r="CT25" s="11" t="s">
        <v>23</v>
      </c>
      <c r="CU25" s="11" t="s">
        <v>22</v>
      </c>
    </row>
    <row r="26" spans="1:99" x14ac:dyDescent="0.15">
      <c r="B26" s="16">
        <v>0</v>
      </c>
      <c r="C26" s="15"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>
        <v>0</v>
      </c>
      <c r="BF26" s="15">
        <v>0.17199999999999999</v>
      </c>
      <c r="BG26" s="15">
        <v>0.153</v>
      </c>
      <c r="BH26" s="15">
        <v>0.11899999999999999</v>
      </c>
      <c r="BI26" s="15">
        <v>0.121</v>
      </c>
      <c r="BJ26" s="15">
        <v>0.11899999999999999</v>
      </c>
      <c r="BK26" s="15">
        <v>0.121</v>
      </c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</row>
    <row r="27" spans="1:99" x14ac:dyDescent="0.15">
      <c r="B27" s="16">
        <v>5.7870370370370366E-5</v>
      </c>
      <c r="C27" s="15"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>
        <f>BE26+5</f>
        <v>5</v>
      </c>
      <c r="BF27" s="15">
        <v>0.182</v>
      </c>
      <c r="BG27" s="15">
        <v>0.16200000000000001</v>
      </c>
      <c r="BH27" s="15">
        <v>0.12</v>
      </c>
      <c r="BI27" s="15">
        <v>0.122</v>
      </c>
      <c r="BJ27" s="15">
        <v>0.11799999999999999</v>
      </c>
      <c r="BK27" s="15">
        <v>0.12</v>
      </c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</row>
    <row r="28" spans="1:99" x14ac:dyDescent="0.15">
      <c r="B28" s="16">
        <v>1.1574074074074073E-4</v>
      </c>
      <c r="C28" s="15"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>
        <f t="shared" ref="BE28:BE91" si="2">BE27+5</f>
        <v>10</v>
      </c>
      <c r="BF28" s="15">
        <v>0.193</v>
      </c>
      <c r="BG28" s="15">
        <v>0.17</v>
      </c>
      <c r="BH28" s="15">
        <v>0.121</v>
      </c>
      <c r="BI28" s="15">
        <v>0.124</v>
      </c>
      <c r="BJ28" s="15">
        <v>0.11799999999999999</v>
      </c>
      <c r="BK28" s="15">
        <v>0.12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</row>
    <row r="29" spans="1:99" x14ac:dyDescent="0.15">
      <c r="B29" s="16">
        <v>1.7361111111111112E-4</v>
      </c>
      <c r="C29" s="15"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>
        <f t="shared" si="2"/>
        <v>15</v>
      </c>
      <c r="BF29" s="15">
        <v>0.20399999999999999</v>
      </c>
      <c r="BG29" s="15">
        <v>0.17799999999999999</v>
      </c>
      <c r="BH29" s="15">
        <v>0.122</v>
      </c>
      <c r="BI29" s="15">
        <v>0.125</v>
      </c>
      <c r="BJ29" s="15">
        <v>0.11799999999999999</v>
      </c>
      <c r="BK29" s="15">
        <v>0.12</v>
      </c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</row>
    <row r="30" spans="1:99" x14ac:dyDescent="0.15">
      <c r="B30" s="16">
        <v>2.3148148148148146E-4</v>
      </c>
      <c r="C30" s="15"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>
        <f t="shared" si="2"/>
        <v>20</v>
      </c>
      <c r="BF30" s="15">
        <v>0.21299999999999999</v>
      </c>
      <c r="BG30" s="15">
        <v>0.186</v>
      </c>
      <c r="BH30" s="15">
        <v>0.124</v>
      </c>
      <c r="BI30" s="15">
        <v>0.127</v>
      </c>
      <c r="BJ30" s="15">
        <v>0.11799999999999999</v>
      </c>
      <c r="BK30" s="15">
        <v>0.11899999999999999</v>
      </c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</row>
    <row r="31" spans="1:99" x14ac:dyDescent="0.15">
      <c r="B31" s="16">
        <v>2.8935185185185189E-4</v>
      </c>
      <c r="C31" s="15"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>
        <f t="shared" si="2"/>
        <v>25</v>
      </c>
      <c r="BF31" s="15">
        <v>0.222</v>
      </c>
      <c r="BG31" s="15">
        <v>0.193</v>
      </c>
      <c r="BH31" s="15">
        <v>0.126</v>
      </c>
      <c r="BI31" s="15">
        <v>0.128</v>
      </c>
      <c r="BJ31" s="15">
        <v>0.11799999999999999</v>
      </c>
      <c r="BK31" s="15">
        <v>0.11899999999999999</v>
      </c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</row>
    <row r="32" spans="1:99" x14ac:dyDescent="0.15">
      <c r="B32" s="16">
        <v>3.4722222222222224E-4</v>
      </c>
      <c r="C32" s="15"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>
        <f t="shared" si="2"/>
        <v>30</v>
      </c>
      <c r="BF32" s="15">
        <v>0.22900000000000001</v>
      </c>
      <c r="BG32" s="15">
        <v>0.2</v>
      </c>
      <c r="BH32" s="15">
        <v>0.127</v>
      </c>
      <c r="BI32" s="15">
        <v>0.129</v>
      </c>
      <c r="BJ32" s="15">
        <v>0.11700000000000001</v>
      </c>
      <c r="BK32" s="15">
        <v>0.11899999999999999</v>
      </c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</row>
    <row r="33" spans="2:99" x14ac:dyDescent="0.15">
      <c r="B33" s="16">
        <v>4.0509259259259258E-4</v>
      </c>
      <c r="C33" s="15"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>
        <f t="shared" si="2"/>
        <v>35</v>
      </c>
      <c r="BF33" s="15">
        <v>0.23400000000000001</v>
      </c>
      <c r="BG33" s="15">
        <v>0.20699999999999999</v>
      </c>
      <c r="BH33" s="15">
        <v>0.128</v>
      </c>
      <c r="BI33" s="15">
        <v>0.13</v>
      </c>
      <c r="BJ33" s="15">
        <v>0.11799999999999999</v>
      </c>
      <c r="BK33" s="15">
        <v>0.11899999999999999</v>
      </c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</row>
    <row r="34" spans="2:99" x14ac:dyDescent="0.15">
      <c r="B34" s="16">
        <v>4.6296296296296293E-4</v>
      </c>
      <c r="C34" s="15"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>
        <f t="shared" si="2"/>
        <v>40</v>
      </c>
      <c r="BF34" s="15">
        <v>0.23899999999999999</v>
      </c>
      <c r="BG34" s="15">
        <v>0.21299999999999999</v>
      </c>
      <c r="BH34" s="15">
        <v>0.129</v>
      </c>
      <c r="BI34" s="15">
        <v>0.13200000000000001</v>
      </c>
      <c r="BJ34" s="15">
        <v>0.11700000000000001</v>
      </c>
      <c r="BK34" s="15">
        <v>0.11799999999999999</v>
      </c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</row>
    <row r="35" spans="2:99" x14ac:dyDescent="0.15">
      <c r="B35" s="16">
        <v>5.2083333333333333E-4</v>
      </c>
      <c r="C35" s="15"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>
        <f t="shared" si="2"/>
        <v>45</v>
      </c>
      <c r="BF35" s="15">
        <v>0.245</v>
      </c>
      <c r="BG35" s="15">
        <v>0.22</v>
      </c>
      <c r="BH35" s="15">
        <v>0.13</v>
      </c>
      <c r="BI35" s="15">
        <v>0.13300000000000001</v>
      </c>
      <c r="BJ35" s="15">
        <v>0.11799999999999999</v>
      </c>
      <c r="BK35" s="15">
        <v>0.11899999999999999</v>
      </c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</row>
    <row r="36" spans="2:99" x14ac:dyDescent="0.15">
      <c r="B36" s="16">
        <v>5.7870370370370378E-4</v>
      </c>
      <c r="C36" s="15"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>
        <f t="shared" si="2"/>
        <v>50</v>
      </c>
      <c r="BF36" s="15">
        <v>0.25</v>
      </c>
      <c r="BG36" s="15">
        <v>0.22500000000000001</v>
      </c>
      <c r="BH36" s="15">
        <v>0.13100000000000001</v>
      </c>
      <c r="BI36" s="15">
        <v>0.13400000000000001</v>
      </c>
      <c r="BJ36" s="15">
        <v>0.11700000000000001</v>
      </c>
      <c r="BK36" s="15">
        <v>0.11899999999999999</v>
      </c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2:99" x14ac:dyDescent="0.15">
      <c r="B37" s="16">
        <v>6.3657407407407402E-4</v>
      </c>
      <c r="C37" s="15"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>
        <f t="shared" si="2"/>
        <v>55</v>
      </c>
      <c r="BF37" s="15">
        <v>0.254</v>
      </c>
      <c r="BG37" s="15">
        <v>0.23100000000000001</v>
      </c>
      <c r="BH37" s="15">
        <v>0.13200000000000001</v>
      </c>
      <c r="BI37" s="15">
        <v>0.13500000000000001</v>
      </c>
      <c r="BJ37" s="15">
        <v>0.11700000000000001</v>
      </c>
      <c r="BK37" s="15">
        <v>0.11899999999999999</v>
      </c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  <row r="38" spans="2:99" x14ac:dyDescent="0.15">
      <c r="B38" s="16">
        <v>6.9444444444444447E-4</v>
      </c>
      <c r="C38" s="15"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>
        <f t="shared" si="2"/>
        <v>60</v>
      </c>
      <c r="BF38" s="15">
        <v>0.26</v>
      </c>
      <c r="BG38" s="15">
        <v>0.23599999999999999</v>
      </c>
      <c r="BH38" s="15">
        <v>0.13300000000000001</v>
      </c>
      <c r="BI38" s="15">
        <v>0.13600000000000001</v>
      </c>
      <c r="BJ38" s="15">
        <v>0.11700000000000001</v>
      </c>
      <c r="BK38" s="15">
        <v>0.11899999999999999</v>
      </c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</row>
    <row r="39" spans="2:99" x14ac:dyDescent="0.15">
      <c r="B39" s="16">
        <v>7.5231481481481471E-4</v>
      </c>
      <c r="C39" s="15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>
        <f t="shared" si="2"/>
        <v>65</v>
      </c>
      <c r="BF39" s="15">
        <v>0.26500000000000001</v>
      </c>
      <c r="BG39" s="15">
        <v>0.24099999999999999</v>
      </c>
      <c r="BH39" s="15">
        <v>0.13400000000000001</v>
      </c>
      <c r="BI39" s="15">
        <v>0.13800000000000001</v>
      </c>
      <c r="BJ39" s="15">
        <v>0.11700000000000001</v>
      </c>
      <c r="BK39" s="15">
        <v>0.11899999999999999</v>
      </c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</row>
    <row r="40" spans="2:99" x14ac:dyDescent="0.15">
      <c r="B40" s="16">
        <v>8.1018518518518516E-4</v>
      </c>
      <c r="C40" s="15"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>
        <f t="shared" si="2"/>
        <v>70</v>
      </c>
      <c r="BF40" s="15">
        <v>0.27100000000000002</v>
      </c>
      <c r="BG40" s="15">
        <v>0.247</v>
      </c>
      <c r="BH40" s="15">
        <v>0.13400000000000001</v>
      </c>
      <c r="BI40" s="15">
        <v>0.13900000000000001</v>
      </c>
      <c r="BJ40" s="15">
        <v>0.11700000000000001</v>
      </c>
      <c r="BK40" s="15">
        <v>0.11899999999999999</v>
      </c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</row>
    <row r="41" spans="2:99" x14ac:dyDescent="0.15">
      <c r="B41" s="16">
        <v>8.6805555555555551E-4</v>
      </c>
      <c r="C41" s="15"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>
        <f t="shared" si="2"/>
        <v>75</v>
      </c>
      <c r="BF41" s="15">
        <v>0.27600000000000002</v>
      </c>
      <c r="BG41" s="15">
        <v>0.251</v>
      </c>
      <c r="BH41" s="15">
        <v>0.13500000000000001</v>
      </c>
      <c r="BI41" s="15">
        <v>0.14000000000000001</v>
      </c>
      <c r="BJ41" s="15">
        <v>0.11700000000000001</v>
      </c>
      <c r="BK41" s="15">
        <v>0.12</v>
      </c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</row>
    <row r="42" spans="2:99" x14ac:dyDescent="0.15">
      <c r="B42" s="16">
        <v>9.2592592592592585E-4</v>
      </c>
      <c r="C42" s="15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>
        <f t="shared" si="2"/>
        <v>80</v>
      </c>
      <c r="BF42" s="15">
        <v>0.28100000000000003</v>
      </c>
      <c r="BG42" s="15">
        <v>0.25600000000000001</v>
      </c>
      <c r="BH42" s="15">
        <v>0.13700000000000001</v>
      </c>
      <c r="BI42" s="15">
        <v>0.14099999999999999</v>
      </c>
      <c r="BJ42" s="15">
        <v>0.11700000000000001</v>
      </c>
      <c r="BK42" s="15">
        <v>0.12</v>
      </c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</row>
    <row r="43" spans="2:99" x14ac:dyDescent="0.15">
      <c r="B43" s="16">
        <v>9.8379629629629642E-4</v>
      </c>
      <c r="C43" s="15"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>
        <f t="shared" si="2"/>
        <v>85</v>
      </c>
      <c r="BF43" s="15">
        <v>0.28599999999999998</v>
      </c>
      <c r="BG43" s="15">
        <v>0.26</v>
      </c>
      <c r="BH43" s="15">
        <v>0.13700000000000001</v>
      </c>
      <c r="BI43" s="15">
        <v>0.14099999999999999</v>
      </c>
      <c r="BJ43" s="15">
        <v>0.11700000000000001</v>
      </c>
      <c r="BK43" s="15">
        <v>0.12</v>
      </c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</row>
    <row r="44" spans="2:99" x14ac:dyDescent="0.15">
      <c r="B44" s="16">
        <v>1.0416666666666667E-3</v>
      </c>
      <c r="C44" s="15"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>
        <f t="shared" si="2"/>
        <v>90</v>
      </c>
      <c r="BF44" s="15">
        <v>0.28999999999999998</v>
      </c>
      <c r="BG44" s="15">
        <v>0.26500000000000001</v>
      </c>
      <c r="BH44" s="15">
        <v>0.13800000000000001</v>
      </c>
      <c r="BI44" s="15">
        <v>0.14299999999999999</v>
      </c>
      <c r="BJ44" s="15">
        <v>0.11700000000000001</v>
      </c>
      <c r="BK44" s="15">
        <v>0.12</v>
      </c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</row>
    <row r="45" spans="2:99" x14ac:dyDescent="0.15">
      <c r="B45" s="16">
        <v>1.0995370370370371E-3</v>
      </c>
      <c r="C45" s="15"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>
        <f t="shared" si="2"/>
        <v>95</v>
      </c>
      <c r="BF45" s="15">
        <v>0.29399999999999998</v>
      </c>
      <c r="BG45" s="15">
        <v>0.27</v>
      </c>
      <c r="BH45" s="15">
        <v>0.13900000000000001</v>
      </c>
      <c r="BI45" s="15">
        <v>0.14399999999999999</v>
      </c>
      <c r="BJ45" s="15">
        <v>0.11700000000000001</v>
      </c>
      <c r="BK45" s="15">
        <v>0.12</v>
      </c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</row>
    <row r="46" spans="2:99" x14ac:dyDescent="0.15">
      <c r="B46" s="16">
        <v>1.1574074074074073E-3</v>
      </c>
      <c r="C46" s="15"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>
        <f t="shared" si="2"/>
        <v>100</v>
      </c>
      <c r="BF46" s="15">
        <v>0.29699999999999999</v>
      </c>
      <c r="BG46" s="15">
        <v>0.27200000000000002</v>
      </c>
      <c r="BH46" s="15">
        <v>0.14000000000000001</v>
      </c>
      <c r="BI46" s="15">
        <v>0.14499999999999999</v>
      </c>
      <c r="BJ46" s="15">
        <v>0.11700000000000001</v>
      </c>
      <c r="BK46" s="15">
        <v>0.12</v>
      </c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</row>
    <row r="47" spans="2:99" x14ac:dyDescent="0.15">
      <c r="B47" s="16">
        <v>1.2152777777777778E-3</v>
      </c>
      <c r="C47" s="15"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>
        <f t="shared" si="2"/>
        <v>105</v>
      </c>
      <c r="BF47" s="15">
        <v>0.3</v>
      </c>
      <c r="BG47" s="15">
        <v>0.27700000000000002</v>
      </c>
      <c r="BH47" s="15">
        <v>0.14099999999999999</v>
      </c>
      <c r="BI47" s="15">
        <v>0.14599999999999999</v>
      </c>
      <c r="BJ47" s="15">
        <v>0.11700000000000001</v>
      </c>
      <c r="BK47" s="15">
        <v>0.12</v>
      </c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</row>
    <row r="48" spans="2:99" x14ac:dyDescent="0.15">
      <c r="B48" s="16">
        <v>1.2731481481481483E-3</v>
      </c>
      <c r="C48" s="15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>
        <f t="shared" si="2"/>
        <v>110</v>
      </c>
      <c r="BF48" s="15">
        <v>0.30299999999999999</v>
      </c>
      <c r="BG48" s="15">
        <v>0.27900000000000003</v>
      </c>
      <c r="BH48" s="15">
        <v>0.14199999999999999</v>
      </c>
      <c r="BI48" s="15">
        <v>0.14699999999999999</v>
      </c>
      <c r="BJ48" s="15">
        <v>0.11700000000000001</v>
      </c>
      <c r="BK48" s="15">
        <v>0.12</v>
      </c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</row>
    <row r="49" spans="2:99" x14ac:dyDescent="0.15">
      <c r="B49" s="16">
        <v>1.3310185185185185E-3</v>
      </c>
      <c r="C49" s="15"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f t="shared" si="2"/>
        <v>115</v>
      </c>
      <c r="BF49" s="15">
        <v>0.30599999999999999</v>
      </c>
      <c r="BG49" s="15">
        <v>0.28199999999999997</v>
      </c>
      <c r="BH49" s="15">
        <v>0.14299999999999999</v>
      </c>
      <c r="BI49" s="15">
        <v>0.14799999999999999</v>
      </c>
      <c r="BJ49" s="15">
        <v>0.11700000000000001</v>
      </c>
      <c r="BK49" s="15">
        <v>0.11899999999999999</v>
      </c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</row>
    <row r="50" spans="2:99" x14ac:dyDescent="0.15">
      <c r="B50" s="16">
        <v>1.3888888888888889E-3</v>
      </c>
      <c r="C50" s="15"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>
        <f t="shared" si="2"/>
        <v>120</v>
      </c>
      <c r="BF50" s="15">
        <v>0.308</v>
      </c>
      <c r="BG50" s="15">
        <v>0.28599999999999998</v>
      </c>
      <c r="BH50" s="15">
        <v>0.14299999999999999</v>
      </c>
      <c r="BI50" s="15">
        <v>0.14899999999999999</v>
      </c>
      <c r="BJ50" s="15">
        <v>0.11700000000000001</v>
      </c>
      <c r="BK50" s="15">
        <v>0.11899999999999999</v>
      </c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</row>
    <row r="51" spans="2:99" x14ac:dyDescent="0.15">
      <c r="B51" s="16">
        <v>1.4467592592592594E-3</v>
      </c>
      <c r="C51" s="15"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>
        <f t="shared" si="2"/>
        <v>125</v>
      </c>
      <c r="BF51" s="15">
        <v>0.311</v>
      </c>
      <c r="BG51" s="15">
        <v>0.28799999999999998</v>
      </c>
      <c r="BH51" s="15">
        <v>0.14399999999999999</v>
      </c>
      <c r="BI51" s="15">
        <v>0.14899999999999999</v>
      </c>
      <c r="BJ51" s="15">
        <v>0.11700000000000001</v>
      </c>
      <c r="BK51" s="15">
        <v>0.11899999999999999</v>
      </c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</row>
    <row r="52" spans="2:99" x14ac:dyDescent="0.15">
      <c r="B52" s="16">
        <v>1.5046296296296294E-3</v>
      </c>
      <c r="C52" s="15"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>
        <f t="shared" si="2"/>
        <v>130</v>
      </c>
      <c r="BF52" s="15">
        <v>0.313</v>
      </c>
      <c r="BG52" s="15">
        <v>0.29099999999999998</v>
      </c>
      <c r="BH52" s="15">
        <v>0.14499999999999999</v>
      </c>
      <c r="BI52" s="15">
        <v>0.15</v>
      </c>
      <c r="BJ52" s="15">
        <v>0.11700000000000001</v>
      </c>
      <c r="BK52" s="15">
        <v>0.11899999999999999</v>
      </c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</row>
    <row r="53" spans="2:99" x14ac:dyDescent="0.15">
      <c r="B53" s="16">
        <v>1.5624999999999999E-3</v>
      </c>
      <c r="C53" s="15"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>
        <f t="shared" si="2"/>
        <v>135</v>
      </c>
      <c r="BF53" s="15">
        <v>0.316</v>
      </c>
      <c r="BG53" s="15">
        <v>0.29499999999999998</v>
      </c>
      <c r="BH53" s="15">
        <v>0.14599999999999999</v>
      </c>
      <c r="BI53" s="15">
        <v>0.151</v>
      </c>
      <c r="BJ53" s="15">
        <v>0.11700000000000001</v>
      </c>
      <c r="BK53" s="15">
        <v>0.11899999999999999</v>
      </c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</row>
    <row r="54" spans="2:99" x14ac:dyDescent="0.15">
      <c r="B54" s="16">
        <v>1.6203703703703703E-3</v>
      </c>
      <c r="C54" s="15"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>
        <f t="shared" si="2"/>
        <v>140</v>
      </c>
      <c r="BF54" s="15">
        <v>0.317</v>
      </c>
      <c r="BG54" s="15">
        <v>0.29699999999999999</v>
      </c>
      <c r="BH54" s="15">
        <v>0.14699999999999999</v>
      </c>
      <c r="BI54" s="15">
        <v>0.152</v>
      </c>
      <c r="BJ54" s="15">
        <v>0.11700000000000001</v>
      </c>
      <c r="BK54" s="15">
        <v>0.11899999999999999</v>
      </c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</row>
    <row r="55" spans="2:99" x14ac:dyDescent="0.15">
      <c r="B55" s="16">
        <v>1.6782407407407406E-3</v>
      </c>
      <c r="C55" s="15"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>
        <f t="shared" si="2"/>
        <v>145</v>
      </c>
      <c r="BF55" s="15">
        <v>0.31900000000000001</v>
      </c>
      <c r="BG55" s="15">
        <v>0.30099999999999999</v>
      </c>
      <c r="BH55" s="15">
        <v>0.14799999999999999</v>
      </c>
      <c r="BI55" s="15">
        <v>0.153</v>
      </c>
      <c r="BJ55" s="15">
        <v>0.11700000000000001</v>
      </c>
      <c r="BK55" s="15">
        <v>0.11899999999999999</v>
      </c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</row>
    <row r="56" spans="2:99" x14ac:dyDescent="0.15">
      <c r="B56" s="16">
        <v>1.736111111111111E-3</v>
      </c>
      <c r="C56" s="15"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>
        <f t="shared" si="2"/>
        <v>150</v>
      </c>
      <c r="BF56" s="15">
        <v>0.32100000000000001</v>
      </c>
      <c r="BG56" s="15">
        <v>0.30399999999999999</v>
      </c>
      <c r="BH56" s="15">
        <v>0.14899999999999999</v>
      </c>
      <c r="BI56" s="15">
        <v>0.154</v>
      </c>
      <c r="BJ56" s="15">
        <v>0.11700000000000001</v>
      </c>
      <c r="BK56" s="15">
        <v>0.11899999999999999</v>
      </c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</row>
    <row r="57" spans="2:99" x14ac:dyDescent="0.15">
      <c r="B57" s="16">
        <v>1.7939814814814815E-3</v>
      </c>
      <c r="C57" s="15"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>
        <f t="shared" si="2"/>
        <v>155</v>
      </c>
      <c r="BF57" s="15">
        <v>0.32300000000000001</v>
      </c>
      <c r="BG57" s="15">
        <v>0.30499999999999999</v>
      </c>
      <c r="BH57" s="15">
        <v>0.14899999999999999</v>
      </c>
      <c r="BI57" s="15">
        <v>0.155</v>
      </c>
      <c r="BJ57" s="15">
        <v>0.11700000000000001</v>
      </c>
      <c r="BK57" s="15">
        <v>0.11899999999999999</v>
      </c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</row>
    <row r="58" spans="2:99" x14ac:dyDescent="0.15">
      <c r="B58" s="16">
        <v>1.8518518518518517E-3</v>
      </c>
      <c r="C58" s="15"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>
        <f t="shared" si="2"/>
        <v>160</v>
      </c>
      <c r="BF58" s="15">
        <v>0.32500000000000001</v>
      </c>
      <c r="BG58" s="15">
        <v>0.308</v>
      </c>
      <c r="BH58" s="15">
        <v>0.15</v>
      </c>
      <c r="BI58" s="15">
        <v>0.156</v>
      </c>
      <c r="BJ58" s="15">
        <v>0.11700000000000001</v>
      </c>
      <c r="BK58" s="15">
        <v>0.11899999999999999</v>
      </c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</row>
    <row r="59" spans="2:99" x14ac:dyDescent="0.15">
      <c r="B59" s="16">
        <v>1.9097222222222222E-3</v>
      </c>
      <c r="C59" s="15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>
        <f t="shared" si="2"/>
        <v>165</v>
      </c>
      <c r="BF59" s="15">
        <v>0.32600000000000001</v>
      </c>
      <c r="BG59" s="15">
        <v>0.31</v>
      </c>
      <c r="BH59" s="15">
        <v>0.151</v>
      </c>
      <c r="BI59" s="15">
        <v>0.157</v>
      </c>
      <c r="BJ59" s="15">
        <v>0.11700000000000001</v>
      </c>
      <c r="BK59" s="15">
        <v>0.11899999999999999</v>
      </c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</row>
    <row r="60" spans="2:99" x14ac:dyDescent="0.15">
      <c r="B60" s="16">
        <v>1.9675925925925928E-3</v>
      </c>
      <c r="C60" s="15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>
        <f t="shared" si="2"/>
        <v>170</v>
      </c>
      <c r="BF60" s="15">
        <v>0.32800000000000001</v>
      </c>
      <c r="BG60" s="15">
        <v>0.312</v>
      </c>
      <c r="BH60" s="15">
        <v>0.152</v>
      </c>
      <c r="BI60" s="15">
        <v>0.158</v>
      </c>
      <c r="BJ60" s="15">
        <v>0.11700000000000001</v>
      </c>
      <c r="BK60" s="15">
        <v>0.11899999999999999</v>
      </c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</row>
    <row r="61" spans="2:99" x14ac:dyDescent="0.15">
      <c r="B61" s="16">
        <v>2.0254629629629629E-3</v>
      </c>
      <c r="C61" s="15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>
        <f t="shared" si="2"/>
        <v>175</v>
      </c>
      <c r="BF61" s="15">
        <v>0.32900000000000001</v>
      </c>
      <c r="BG61" s="15">
        <v>0.314</v>
      </c>
      <c r="BH61" s="15">
        <v>0.153</v>
      </c>
      <c r="BI61" s="15">
        <v>0.159</v>
      </c>
      <c r="BJ61" s="15">
        <v>0.11700000000000001</v>
      </c>
      <c r="BK61" s="15">
        <v>0.11899999999999999</v>
      </c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</row>
    <row r="62" spans="2:99" x14ac:dyDescent="0.15">
      <c r="B62" s="16">
        <v>2.0833333333333333E-3</v>
      </c>
      <c r="C62" s="15"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>
        <f t="shared" si="2"/>
        <v>180</v>
      </c>
      <c r="BF62" s="15">
        <v>0.33</v>
      </c>
      <c r="BG62" s="15">
        <v>0.316</v>
      </c>
      <c r="BH62" s="15">
        <v>0.153</v>
      </c>
      <c r="BI62" s="15">
        <v>0.159</v>
      </c>
      <c r="BJ62" s="15">
        <v>0.11700000000000001</v>
      </c>
      <c r="BK62" s="15">
        <v>0.11899999999999999</v>
      </c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</row>
    <row r="63" spans="2:99" x14ac:dyDescent="0.15">
      <c r="B63" s="16">
        <v>2.1412037037037038E-3</v>
      </c>
      <c r="C63" s="15"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>
        <f t="shared" si="2"/>
        <v>185</v>
      </c>
      <c r="BF63" s="15">
        <v>0.33100000000000002</v>
      </c>
      <c r="BG63" s="15">
        <v>0.317</v>
      </c>
      <c r="BH63" s="15">
        <v>0.154</v>
      </c>
      <c r="BI63" s="15">
        <v>0.16</v>
      </c>
      <c r="BJ63" s="15">
        <v>0.11700000000000001</v>
      </c>
      <c r="BK63" s="15">
        <v>0.11899999999999999</v>
      </c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</row>
    <row r="64" spans="2:99" x14ac:dyDescent="0.15">
      <c r="B64" s="16">
        <v>2.1990740740740742E-3</v>
      </c>
      <c r="C64" s="15"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>
        <f t="shared" si="2"/>
        <v>190</v>
      </c>
      <c r="BF64" s="15">
        <v>0.33200000000000002</v>
      </c>
      <c r="BG64" s="15">
        <v>0.318</v>
      </c>
      <c r="BH64" s="15">
        <v>0.155</v>
      </c>
      <c r="BI64" s="15">
        <v>0.161</v>
      </c>
      <c r="BJ64" s="15">
        <v>0.11700000000000001</v>
      </c>
      <c r="BK64" s="15">
        <v>0.11899999999999999</v>
      </c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</row>
    <row r="65" spans="2:99" x14ac:dyDescent="0.15">
      <c r="B65" s="16">
        <v>2.2569444444444447E-3</v>
      </c>
      <c r="C65" s="15"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>
        <f t="shared" si="2"/>
        <v>195</v>
      </c>
      <c r="BF65" s="15">
        <v>0.33300000000000002</v>
      </c>
      <c r="BG65" s="15">
        <v>0.31900000000000001</v>
      </c>
      <c r="BH65" s="15">
        <v>0.156</v>
      </c>
      <c r="BI65" s="15">
        <v>0.16200000000000001</v>
      </c>
      <c r="BJ65" s="15">
        <v>0.11700000000000001</v>
      </c>
      <c r="BK65" s="15">
        <v>0.11899999999999999</v>
      </c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</row>
    <row r="66" spans="2:99" x14ac:dyDescent="0.15">
      <c r="B66" s="16">
        <v>2.3148148148148151E-3</v>
      </c>
      <c r="C66" s="15"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>
        <f t="shared" si="2"/>
        <v>200</v>
      </c>
      <c r="BF66" s="15">
        <v>0.33400000000000002</v>
      </c>
      <c r="BG66" s="15">
        <v>0.32100000000000001</v>
      </c>
      <c r="BH66" s="15">
        <v>0.157</v>
      </c>
      <c r="BI66" s="15">
        <v>0.16300000000000001</v>
      </c>
      <c r="BJ66" s="15">
        <v>0.11700000000000001</v>
      </c>
      <c r="BK66" s="15">
        <v>0.11899999999999999</v>
      </c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</row>
    <row r="67" spans="2:99" x14ac:dyDescent="0.15">
      <c r="B67" s="16">
        <v>2.3726851851851851E-3</v>
      </c>
      <c r="C67" s="15"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>
        <f t="shared" si="2"/>
        <v>205</v>
      </c>
      <c r="BF67" s="15">
        <v>0.33500000000000002</v>
      </c>
      <c r="BG67" s="15">
        <v>0.32200000000000001</v>
      </c>
      <c r="BH67" s="15">
        <v>0.158</v>
      </c>
      <c r="BI67" s="15">
        <v>0.16400000000000001</v>
      </c>
      <c r="BJ67" s="15">
        <v>0.11700000000000001</v>
      </c>
      <c r="BK67" s="15">
        <v>0.11899999999999999</v>
      </c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</row>
    <row r="68" spans="2:99" x14ac:dyDescent="0.15">
      <c r="B68" s="16">
        <v>2.4305555555555556E-3</v>
      </c>
      <c r="C68" s="15"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>
        <f t="shared" si="2"/>
        <v>210</v>
      </c>
      <c r="BF68" s="15">
        <v>0.33600000000000002</v>
      </c>
      <c r="BG68" s="15">
        <v>0.32300000000000001</v>
      </c>
      <c r="BH68" s="15">
        <v>0.158</v>
      </c>
      <c r="BI68" s="15">
        <v>0.16500000000000001</v>
      </c>
      <c r="BJ68" s="15">
        <v>0.11700000000000001</v>
      </c>
      <c r="BK68" s="15">
        <v>0.11899999999999999</v>
      </c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</row>
    <row r="69" spans="2:99" x14ac:dyDescent="0.15">
      <c r="B69" s="16">
        <v>2.488425925925926E-3</v>
      </c>
      <c r="C69" s="15"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>
        <f t="shared" si="2"/>
        <v>215</v>
      </c>
      <c r="BF69" s="15">
        <v>0.33600000000000002</v>
      </c>
      <c r="BG69" s="15">
        <v>0.32400000000000001</v>
      </c>
      <c r="BH69" s="15">
        <v>0.159</v>
      </c>
      <c r="BI69" s="15">
        <v>0.16600000000000001</v>
      </c>
      <c r="BJ69" s="15">
        <v>0.11700000000000001</v>
      </c>
      <c r="BK69" s="15">
        <v>0.11899999999999999</v>
      </c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</row>
    <row r="70" spans="2:99" x14ac:dyDescent="0.15">
      <c r="B70" s="16">
        <v>2.5462962962962961E-3</v>
      </c>
      <c r="C70" s="15"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>
        <f t="shared" si="2"/>
        <v>220</v>
      </c>
      <c r="BF70" s="15">
        <v>0.33700000000000002</v>
      </c>
      <c r="BG70" s="15">
        <v>0.32500000000000001</v>
      </c>
      <c r="BH70" s="15">
        <v>0.16</v>
      </c>
      <c r="BI70" s="15">
        <v>0.16600000000000001</v>
      </c>
      <c r="BJ70" s="15">
        <v>0.11700000000000001</v>
      </c>
      <c r="BK70" s="15">
        <v>0.11899999999999999</v>
      </c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</row>
    <row r="71" spans="2:99" x14ac:dyDescent="0.15">
      <c r="B71" s="16">
        <v>2.6041666666666665E-3</v>
      </c>
      <c r="C71" s="15"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>
        <f t="shared" si="2"/>
        <v>225</v>
      </c>
      <c r="BF71" s="15">
        <v>0.33800000000000002</v>
      </c>
      <c r="BG71" s="15">
        <v>0.32700000000000001</v>
      </c>
      <c r="BH71" s="15">
        <v>0.16</v>
      </c>
      <c r="BI71" s="15">
        <v>0.16700000000000001</v>
      </c>
      <c r="BJ71" s="15">
        <v>0.11700000000000001</v>
      </c>
      <c r="BK71" s="15">
        <v>0.11899999999999999</v>
      </c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</row>
    <row r="72" spans="2:99" x14ac:dyDescent="0.15">
      <c r="B72" s="16">
        <v>2.6620370370370374E-3</v>
      </c>
      <c r="C72" s="15"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>
        <f t="shared" si="2"/>
        <v>230</v>
      </c>
      <c r="BF72" s="15">
        <v>0.33800000000000002</v>
      </c>
      <c r="BG72" s="15">
        <v>0.32700000000000001</v>
      </c>
      <c r="BH72" s="15">
        <v>0.161</v>
      </c>
      <c r="BI72" s="15">
        <v>0.16800000000000001</v>
      </c>
      <c r="BJ72" s="15">
        <v>0.11700000000000001</v>
      </c>
      <c r="BK72" s="15">
        <v>0.11899999999999999</v>
      </c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</row>
    <row r="73" spans="2:99" x14ac:dyDescent="0.15">
      <c r="B73" s="16">
        <v>2.7199074074074074E-3</v>
      </c>
      <c r="C73" s="15"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>
        <f t="shared" si="2"/>
        <v>235</v>
      </c>
      <c r="BF73" s="15">
        <v>0.33900000000000002</v>
      </c>
      <c r="BG73" s="15">
        <v>0.32800000000000001</v>
      </c>
      <c r="BH73" s="15">
        <v>0.16200000000000001</v>
      </c>
      <c r="BI73" s="15">
        <v>0.16900000000000001</v>
      </c>
      <c r="BJ73" s="15">
        <v>0.11600000000000001</v>
      </c>
      <c r="BK73" s="15">
        <v>0.11899999999999999</v>
      </c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</row>
    <row r="74" spans="2:99" x14ac:dyDescent="0.15">
      <c r="B74" s="16">
        <v>2.7777777777777779E-3</v>
      </c>
      <c r="C74" s="15"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>
        <f t="shared" si="2"/>
        <v>240</v>
      </c>
      <c r="BF74" s="15">
        <v>0.33900000000000002</v>
      </c>
      <c r="BG74" s="15">
        <v>0.32900000000000001</v>
      </c>
      <c r="BH74" s="15">
        <v>0.16200000000000001</v>
      </c>
      <c r="BI74" s="15">
        <v>0.17</v>
      </c>
      <c r="BJ74" s="15">
        <v>0.11700000000000001</v>
      </c>
      <c r="BK74" s="15">
        <v>0.11899999999999999</v>
      </c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</row>
    <row r="75" spans="2:99" x14ac:dyDescent="0.15">
      <c r="B75" s="16">
        <v>2.8356481481481479E-3</v>
      </c>
      <c r="C75" s="15"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>
        <f t="shared" si="2"/>
        <v>245</v>
      </c>
      <c r="BF75" s="15">
        <v>0.34</v>
      </c>
      <c r="BG75" s="15">
        <v>0.33</v>
      </c>
      <c r="BH75" s="15">
        <v>0.16300000000000001</v>
      </c>
      <c r="BI75" s="15">
        <v>0.17</v>
      </c>
      <c r="BJ75" s="15">
        <v>0.11600000000000001</v>
      </c>
      <c r="BK75" s="15">
        <v>0.11899999999999999</v>
      </c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</row>
    <row r="76" spans="2:99" x14ac:dyDescent="0.15">
      <c r="B76" s="16">
        <v>2.8935185185185188E-3</v>
      </c>
      <c r="C76" s="15"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>
        <f t="shared" si="2"/>
        <v>250</v>
      </c>
      <c r="BF76" s="15">
        <v>0.34</v>
      </c>
      <c r="BG76" s="15">
        <v>0.33</v>
      </c>
      <c r="BH76" s="15">
        <v>0.16400000000000001</v>
      </c>
      <c r="BI76" s="15">
        <v>0.17100000000000001</v>
      </c>
      <c r="BJ76" s="15">
        <v>0.11700000000000001</v>
      </c>
      <c r="BK76" s="15">
        <v>0.11899999999999999</v>
      </c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</row>
    <row r="77" spans="2:99" x14ac:dyDescent="0.15">
      <c r="B77" s="16">
        <v>2.9513888888888888E-3</v>
      </c>
      <c r="C77" s="15"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>
        <f t="shared" si="2"/>
        <v>255</v>
      </c>
      <c r="BF77" s="15">
        <v>0.34100000000000003</v>
      </c>
      <c r="BG77" s="15">
        <v>0.33100000000000002</v>
      </c>
      <c r="BH77" s="15">
        <v>0.16400000000000001</v>
      </c>
      <c r="BI77" s="15">
        <v>0.17100000000000001</v>
      </c>
      <c r="BJ77" s="15">
        <v>0.11700000000000001</v>
      </c>
      <c r="BK77" s="15">
        <v>0.11899999999999999</v>
      </c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</row>
    <row r="78" spans="2:99" x14ac:dyDescent="0.15">
      <c r="B78" s="16">
        <v>3.0092592592592588E-3</v>
      </c>
      <c r="C78" s="15"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>
        <f t="shared" si="2"/>
        <v>260</v>
      </c>
      <c r="BF78" s="15">
        <v>0.34100000000000003</v>
      </c>
      <c r="BG78" s="15">
        <v>0.33300000000000002</v>
      </c>
      <c r="BH78" s="15">
        <v>0.16500000000000001</v>
      </c>
      <c r="BI78" s="15">
        <v>0.17199999999999999</v>
      </c>
      <c r="BJ78" s="15">
        <v>0.11700000000000001</v>
      </c>
      <c r="BK78" s="15">
        <v>0.11799999999999999</v>
      </c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</row>
    <row r="79" spans="2:99" x14ac:dyDescent="0.15">
      <c r="B79" s="16">
        <v>3.0671296296296297E-3</v>
      </c>
      <c r="C79" s="15"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>
        <f t="shared" si="2"/>
        <v>265</v>
      </c>
      <c r="BF79" s="15">
        <v>0.34200000000000003</v>
      </c>
      <c r="BG79" s="15">
        <v>0.33300000000000002</v>
      </c>
      <c r="BH79" s="15">
        <v>0.16600000000000001</v>
      </c>
      <c r="BI79" s="15">
        <v>0.17199999999999999</v>
      </c>
      <c r="BJ79" s="15">
        <v>0.11600000000000001</v>
      </c>
      <c r="BK79" s="15">
        <v>0.11899999999999999</v>
      </c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</row>
    <row r="80" spans="2:99" x14ac:dyDescent="0.15">
      <c r="B80" s="16">
        <v>3.1249999999999997E-3</v>
      </c>
      <c r="C80" s="15"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>
        <f t="shared" si="2"/>
        <v>270</v>
      </c>
      <c r="BF80" s="15">
        <v>0.34200000000000003</v>
      </c>
      <c r="BG80" s="15">
        <v>0.33300000000000002</v>
      </c>
      <c r="BH80" s="15">
        <v>0.16700000000000001</v>
      </c>
      <c r="BI80" s="15">
        <v>0.17299999999999999</v>
      </c>
      <c r="BJ80" s="15">
        <v>0.11600000000000001</v>
      </c>
      <c r="BK80" s="15">
        <v>0.11899999999999999</v>
      </c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</row>
    <row r="81" spans="2:99" x14ac:dyDescent="0.15">
      <c r="B81" s="16">
        <v>3.1828703703703702E-3</v>
      </c>
      <c r="C81" s="15"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>
        <f t="shared" si="2"/>
        <v>275</v>
      </c>
      <c r="BF81" s="15">
        <v>0.34200000000000003</v>
      </c>
      <c r="BG81" s="15">
        <v>0.33400000000000002</v>
      </c>
      <c r="BH81" s="15">
        <v>0.16800000000000001</v>
      </c>
      <c r="BI81" s="15">
        <v>0.17399999999999999</v>
      </c>
      <c r="BJ81" s="15">
        <v>0.11600000000000001</v>
      </c>
      <c r="BK81" s="15">
        <v>0.11899999999999999</v>
      </c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</row>
    <row r="82" spans="2:99" x14ac:dyDescent="0.15">
      <c r="B82" s="16">
        <v>3.2407407407407406E-3</v>
      </c>
      <c r="C82" s="15"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>
        <f t="shared" si="2"/>
        <v>280</v>
      </c>
      <c r="BF82" s="15">
        <v>0.34300000000000003</v>
      </c>
      <c r="BG82" s="15">
        <v>0.33500000000000002</v>
      </c>
      <c r="BH82" s="15">
        <v>0.16900000000000001</v>
      </c>
      <c r="BI82" s="15">
        <v>0.17399999999999999</v>
      </c>
      <c r="BJ82" s="15">
        <v>0.11700000000000001</v>
      </c>
      <c r="BK82" s="15">
        <v>0.11899999999999999</v>
      </c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</row>
    <row r="83" spans="2:99" x14ac:dyDescent="0.15">
      <c r="B83" s="16">
        <v>3.2986111111111111E-3</v>
      </c>
      <c r="C83" s="15"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>
        <f t="shared" si="2"/>
        <v>285</v>
      </c>
      <c r="BF83" s="15">
        <v>0.34300000000000003</v>
      </c>
      <c r="BG83" s="15">
        <v>0.33500000000000002</v>
      </c>
      <c r="BH83" s="15">
        <v>0.16900000000000001</v>
      </c>
      <c r="BI83" s="15">
        <v>0.17499999999999999</v>
      </c>
      <c r="BJ83" s="15">
        <v>0.11700000000000001</v>
      </c>
      <c r="BK83" s="15">
        <v>0.11899999999999999</v>
      </c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</row>
    <row r="84" spans="2:99" x14ac:dyDescent="0.15">
      <c r="B84" s="16">
        <v>3.3564814814814811E-3</v>
      </c>
      <c r="C84" s="15"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>
        <f t="shared" si="2"/>
        <v>290</v>
      </c>
      <c r="BF84" s="15">
        <v>0.34300000000000003</v>
      </c>
      <c r="BG84" s="15">
        <v>0.33600000000000002</v>
      </c>
      <c r="BH84" s="15">
        <v>0.17</v>
      </c>
      <c r="BI84" s="15">
        <v>0.17599999999999999</v>
      </c>
      <c r="BJ84" s="15">
        <v>0.11600000000000001</v>
      </c>
      <c r="BK84" s="15">
        <v>0.11899999999999999</v>
      </c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</row>
    <row r="85" spans="2:99" x14ac:dyDescent="0.15">
      <c r="B85" s="16">
        <v>3.414351851851852E-3</v>
      </c>
      <c r="C85" s="15"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>
        <f t="shared" si="2"/>
        <v>295</v>
      </c>
      <c r="BF85" s="15">
        <v>0.34300000000000003</v>
      </c>
      <c r="BG85" s="15">
        <v>0.33600000000000002</v>
      </c>
      <c r="BH85" s="15">
        <v>0.17100000000000001</v>
      </c>
      <c r="BI85" s="15">
        <v>0.17599999999999999</v>
      </c>
      <c r="BJ85" s="15">
        <v>0.11600000000000001</v>
      </c>
      <c r="BK85" s="15">
        <v>0.11899999999999999</v>
      </c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</row>
    <row r="86" spans="2:99" x14ac:dyDescent="0.15">
      <c r="B86" s="16">
        <v>3.472222222222222E-3</v>
      </c>
      <c r="C86" s="15"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>
        <f t="shared" si="2"/>
        <v>300</v>
      </c>
      <c r="BF86" s="15">
        <v>0.34300000000000003</v>
      </c>
      <c r="BG86" s="15">
        <v>0.33700000000000002</v>
      </c>
      <c r="BH86" s="15">
        <v>0.17199999999999999</v>
      </c>
      <c r="BI86" s="15">
        <v>0.17699999999999999</v>
      </c>
      <c r="BJ86" s="15">
        <v>0.11700000000000001</v>
      </c>
      <c r="BK86" s="15">
        <v>0.11899999999999999</v>
      </c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</row>
    <row r="87" spans="2:99" x14ac:dyDescent="0.15">
      <c r="B87" s="16">
        <v>3.530092592592592E-3</v>
      </c>
      <c r="C87" s="15"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>
        <f t="shared" si="2"/>
        <v>305</v>
      </c>
      <c r="BF87" s="15">
        <v>0.34300000000000003</v>
      </c>
      <c r="BG87" s="15">
        <v>0.33700000000000002</v>
      </c>
      <c r="BH87" s="15">
        <v>0.17199999999999999</v>
      </c>
      <c r="BI87" s="15">
        <v>0.17699999999999999</v>
      </c>
      <c r="BJ87" s="15">
        <v>0.11700000000000001</v>
      </c>
      <c r="BK87" s="15">
        <v>0.11899999999999999</v>
      </c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</row>
    <row r="88" spans="2:99" x14ac:dyDescent="0.15">
      <c r="B88" s="16">
        <v>3.5879629629629629E-3</v>
      </c>
      <c r="C88" s="15"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>
        <f t="shared" si="2"/>
        <v>310</v>
      </c>
      <c r="BF88" s="15">
        <v>0.34399999999999997</v>
      </c>
      <c r="BG88" s="15">
        <v>0.33700000000000002</v>
      </c>
      <c r="BH88" s="15">
        <v>0.17299999999999999</v>
      </c>
      <c r="BI88" s="15">
        <v>0.17799999999999999</v>
      </c>
      <c r="BJ88" s="15">
        <v>0.11600000000000001</v>
      </c>
      <c r="BK88" s="15">
        <v>0.11899999999999999</v>
      </c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</row>
    <row r="89" spans="2:99" x14ac:dyDescent="0.15">
      <c r="B89" s="16">
        <v>3.645833333333333E-3</v>
      </c>
      <c r="C89" s="15"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>
        <f t="shared" si="2"/>
        <v>315</v>
      </c>
      <c r="BF89" s="15">
        <v>0.34399999999999997</v>
      </c>
      <c r="BG89" s="15">
        <v>0.33800000000000002</v>
      </c>
      <c r="BH89" s="15">
        <v>0.17299999999999999</v>
      </c>
      <c r="BI89" s="15">
        <v>0.17899999999999999</v>
      </c>
      <c r="BJ89" s="15">
        <v>0.11600000000000001</v>
      </c>
      <c r="BK89" s="15">
        <v>0.11899999999999999</v>
      </c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</row>
    <row r="90" spans="2:99" x14ac:dyDescent="0.15">
      <c r="B90" s="16">
        <v>3.7037037037037034E-3</v>
      </c>
      <c r="C90" s="15"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>
        <f t="shared" si="2"/>
        <v>320</v>
      </c>
      <c r="BF90" s="15">
        <v>0.34399999999999997</v>
      </c>
      <c r="BG90" s="15">
        <v>0.33900000000000002</v>
      </c>
      <c r="BH90" s="15">
        <v>0.17399999999999999</v>
      </c>
      <c r="BI90" s="15">
        <v>0.17899999999999999</v>
      </c>
      <c r="BJ90" s="15">
        <v>0.11700000000000001</v>
      </c>
      <c r="BK90" s="15">
        <v>0.11899999999999999</v>
      </c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</row>
    <row r="91" spans="2:99" x14ac:dyDescent="0.15">
      <c r="B91" s="16">
        <v>3.7615740740740739E-3</v>
      </c>
      <c r="C91" s="15"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>
        <f t="shared" si="2"/>
        <v>325</v>
      </c>
      <c r="BF91" s="15">
        <v>0.34399999999999997</v>
      </c>
      <c r="BG91" s="15">
        <v>0.33900000000000002</v>
      </c>
      <c r="BH91" s="15">
        <v>0.17499999999999999</v>
      </c>
      <c r="BI91" s="15">
        <v>0.18</v>
      </c>
      <c r="BJ91" s="15">
        <v>0.11600000000000001</v>
      </c>
      <c r="BK91" s="15">
        <v>0.11899999999999999</v>
      </c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</row>
    <row r="92" spans="2:99" x14ac:dyDescent="0.15">
      <c r="B92" s="16">
        <v>3.8194444444444443E-3</v>
      </c>
      <c r="C92" s="15"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>
        <f t="shared" ref="BE92:BE110" si="3">BE91+5</f>
        <v>330</v>
      </c>
      <c r="BF92" s="15">
        <v>0.34399999999999997</v>
      </c>
      <c r="BG92" s="15">
        <v>0.33900000000000002</v>
      </c>
      <c r="BH92" s="15">
        <v>0.17499999999999999</v>
      </c>
      <c r="BI92" s="15">
        <v>0.18</v>
      </c>
      <c r="BJ92" s="15">
        <v>0.11700000000000001</v>
      </c>
      <c r="BK92" s="15">
        <v>0.11899999999999999</v>
      </c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</row>
    <row r="93" spans="2:99" x14ac:dyDescent="0.15">
      <c r="B93" s="16">
        <v>3.8773148148148143E-3</v>
      </c>
      <c r="C93" s="15"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>
        <f t="shared" si="3"/>
        <v>335</v>
      </c>
      <c r="BF93" s="15">
        <v>0.34399999999999997</v>
      </c>
      <c r="BG93" s="15">
        <v>0.33900000000000002</v>
      </c>
      <c r="BH93" s="15">
        <v>0.17499999999999999</v>
      </c>
      <c r="BI93" s="15">
        <v>0.18099999999999999</v>
      </c>
      <c r="BJ93" s="15">
        <v>0.11700000000000001</v>
      </c>
      <c r="BK93" s="15">
        <v>0.11899999999999999</v>
      </c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</row>
    <row r="94" spans="2:99" x14ac:dyDescent="0.15">
      <c r="B94" s="16">
        <v>3.9351851851851857E-3</v>
      </c>
      <c r="C94" s="15"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>
        <f t="shared" si="3"/>
        <v>340</v>
      </c>
      <c r="BF94" s="15">
        <v>0.34399999999999997</v>
      </c>
      <c r="BG94" s="15">
        <v>0.34</v>
      </c>
      <c r="BH94" s="15">
        <v>0.17499999999999999</v>
      </c>
      <c r="BI94" s="15">
        <v>0.182</v>
      </c>
      <c r="BJ94" s="15">
        <v>0.11600000000000001</v>
      </c>
      <c r="BK94" s="15">
        <v>0.11899999999999999</v>
      </c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</row>
    <row r="95" spans="2:99" x14ac:dyDescent="0.15">
      <c r="B95" s="16">
        <v>3.9930555555555561E-3</v>
      </c>
      <c r="C95" s="15"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>
        <f t="shared" si="3"/>
        <v>345</v>
      </c>
      <c r="BF95" s="15">
        <v>0.34499999999999997</v>
      </c>
      <c r="BG95" s="15">
        <v>0.34</v>
      </c>
      <c r="BH95" s="15">
        <v>0.17599999999999999</v>
      </c>
      <c r="BI95" s="15">
        <v>0.183</v>
      </c>
      <c r="BJ95" s="15">
        <v>0.11700000000000001</v>
      </c>
      <c r="BK95" s="15">
        <v>0.11799999999999999</v>
      </c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</row>
    <row r="96" spans="2:99" x14ac:dyDescent="0.15">
      <c r="B96" s="16">
        <v>4.0509259259259257E-3</v>
      </c>
      <c r="C96" s="15"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>
        <f t="shared" si="3"/>
        <v>350</v>
      </c>
      <c r="BF96" s="15">
        <v>0.34499999999999997</v>
      </c>
      <c r="BG96" s="15">
        <v>0.34</v>
      </c>
      <c r="BH96" s="15">
        <v>0.17599999999999999</v>
      </c>
      <c r="BI96" s="15">
        <v>0.183</v>
      </c>
      <c r="BJ96" s="15">
        <v>0.11600000000000001</v>
      </c>
      <c r="BK96" s="15">
        <v>0.11899999999999999</v>
      </c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</row>
    <row r="97" spans="1:99" x14ac:dyDescent="0.15">
      <c r="B97" s="16">
        <v>4.108796296296297E-3</v>
      </c>
      <c r="C97" s="15"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>
        <f t="shared" si="3"/>
        <v>355</v>
      </c>
      <c r="BF97" s="15">
        <v>0.34499999999999997</v>
      </c>
      <c r="BG97" s="15">
        <v>0.34100000000000003</v>
      </c>
      <c r="BH97" s="15">
        <v>0.17699999999999999</v>
      </c>
      <c r="BI97" s="15">
        <v>0.185</v>
      </c>
      <c r="BJ97" s="15">
        <v>0.11600000000000001</v>
      </c>
      <c r="BK97" s="15">
        <v>0.11899999999999999</v>
      </c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</row>
    <row r="98" spans="1:99" x14ac:dyDescent="0.15">
      <c r="B98" s="16">
        <v>4.1666666666666666E-3</v>
      </c>
      <c r="C98" s="15"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>
        <f t="shared" si="3"/>
        <v>360</v>
      </c>
      <c r="BF98" s="15">
        <v>0.34499999999999997</v>
      </c>
      <c r="BG98" s="15">
        <v>0.34100000000000003</v>
      </c>
      <c r="BH98" s="15">
        <v>0.17799999999999999</v>
      </c>
      <c r="BI98" s="15">
        <v>0.185</v>
      </c>
      <c r="BJ98" s="15">
        <v>0.11600000000000001</v>
      </c>
      <c r="BK98" s="15">
        <v>0.11899999999999999</v>
      </c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</row>
    <row r="99" spans="1:99" x14ac:dyDescent="0.15">
      <c r="B99" s="16">
        <v>4.2245370370370371E-3</v>
      </c>
      <c r="C99" s="15"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>
        <f t="shared" si="3"/>
        <v>365</v>
      </c>
      <c r="BF99" s="15">
        <v>0.34499999999999997</v>
      </c>
      <c r="BG99" s="15">
        <v>0.34100000000000003</v>
      </c>
      <c r="BH99" s="15">
        <v>0.17799999999999999</v>
      </c>
      <c r="BI99" s="15">
        <v>0.186</v>
      </c>
      <c r="BJ99" s="15">
        <v>0.11600000000000001</v>
      </c>
      <c r="BK99" s="15">
        <v>0.11799999999999999</v>
      </c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</row>
    <row r="100" spans="1:99" x14ac:dyDescent="0.15">
      <c r="B100" s="16">
        <v>4.2824074074074075E-3</v>
      </c>
      <c r="C100" s="15"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>
        <f t="shared" si="3"/>
        <v>370</v>
      </c>
      <c r="BF100" s="15">
        <v>0.34499999999999997</v>
      </c>
      <c r="BG100" s="15">
        <v>0.34100000000000003</v>
      </c>
      <c r="BH100" s="15">
        <v>0.17799999999999999</v>
      </c>
      <c r="BI100" s="15">
        <v>0.186</v>
      </c>
      <c r="BJ100" s="15">
        <v>0.11600000000000001</v>
      </c>
      <c r="BK100" s="15">
        <v>0.11799999999999999</v>
      </c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</row>
    <row r="101" spans="1:99" x14ac:dyDescent="0.15">
      <c r="B101" s="16">
        <v>4.340277777777778E-3</v>
      </c>
      <c r="C101" s="15"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>
        <f t="shared" si="3"/>
        <v>375</v>
      </c>
      <c r="BF101" s="15">
        <v>0.34499999999999997</v>
      </c>
      <c r="BG101" s="15">
        <v>0.34100000000000003</v>
      </c>
      <c r="BH101" s="15">
        <v>0.17799999999999999</v>
      </c>
      <c r="BI101" s="15">
        <v>0.186</v>
      </c>
      <c r="BJ101" s="15">
        <v>0.11600000000000001</v>
      </c>
      <c r="BK101" s="15">
        <v>0.11899999999999999</v>
      </c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</row>
    <row r="102" spans="1:99" x14ac:dyDescent="0.15">
      <c r="B102" s="16">
        <v>4.3981481481481484E-3</v>
      </c>
      <c r="C102" s="15"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>
        <f t="shared" si="3"/>
        <v>380</v>
      </c>
      <c r="BF102" s="15">
        <v>0.34499999999999997</v>
      </c>
      <c r="BG102" s="15">
        <v>0.34100000000000003</v>
      </c>
      <c r="BH102" s="15">
        <v>0.17899999999999999</v>
      </c>
      <c r="BI102" s="15">
        <v>0.186</v>
      </c>
      <c r="BJ102" s="15">
        <v>0.11600000000000001</v>
      </c>
      <c r="BK102" s="15">
        <v>0.11899999999999999</v>
      </c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</row>
    <row r="103" spans="1:99" x14ac:dyDescent="0.15">
      <c r="B103" s="16">
        <v>4.4560185185185189E-3</v>
      </c>
      <c r="C103" s="15"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>
        <f t="shared" si="3"/>
        <v>385</v>
      </c>
      <c r="BF103" s="15">
        <v>0.34499999999999997</v>
      </c>
      <c r="BG103" s="15">
        <v>0.34100000000000003</v>
      </c>
      <c r="BH103" s="15">
        <v>0.17899999999999999</v>
      </c>
      <c r="BI103" s="15">
        <v>0.187</v>
      </c>
      <c r="BJ103" s="15">
        <v>0.11600000000000001</v>
      </c>
      <c r="BK103" s="15">
        <v>0.11799999999999999</v>
      </c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</row>
    <row r="104" spans="1:99" x14ac:dyDescent="0.15">
      <c r="B104" s="16">
        <v>4.5138888888888893E-3</v>
      </c>
      <c r="C104" s="15"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>
        <f t="shared" si="3"/>
        <v>390</v>
      </c>
      <c r="BF104" s="15">
        <v>0.34599999999999997</v>
      </c>
      <c r="BG104" s="15">
        <v>0.34200000000000003</v>
      </c>
      <c r="BH104" s="15">
        <v>0.18</v>
      </c>
      <c r="BI104" s="15">
        <v>0.187</v>
      </c>
      <c r="BJ104" s="15">
        <v>0.11600000000000001</v>
      </c>
      <c r="BK104" s="15">
        <v>0.11899999999999999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</row>
    <row r="105" spans="1:99" x14ac:dyDescent="0.15">
      <c r="B105" s="16">
        <v>4.5717592592592589E-3</v>
      </c>
      <c r="C105" s="15"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>
        <f t="shared" si="3"/>
        <v>395</v>
      </c>
      <c r="BF105" s="15">
        <v>0.34599999999999997</v>
      </c>
      <c r="BG105" s="15">
        <v>0.34200000000000003</v>
      </c>
      <c r="BH105" s="15">
        <v>0.18</v>
      </c>
      <c r="BI105" s="15">
        <v>0.188</v>
      </c>
      <c r="BJ105" s="15">
        <v>0.11600000000000001</v>
      </c>
      <c r="BK105" s="15">
        <v>0.11899999999999999</v>
      </c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</row>
    <row r="106" spans="1:99" x14ac:dyDescent="0.15">
      <c r="B106" s="16">
        <v>4.6296296296296302E-3</v>
      </c>
      <c r="C106" s="15"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>
        <f t="shared" si="3"/>
        <v>400</v>
      </c>
      <c r="BF106" s="15">
        <v>0.34499999999999997</v>
      </c>
      <c r="BG106" s="15">
        <v>0.34200000000000003</v>
      </c>
      <c r="BH106" s="15">
        <v>0.18099999999999999</v>
      </c>
      <c r="BI106" s="15">
        <v>0.188</v>
      </c>
      <c r="BJ106" s="15">
        <v>0.11600000000000001</v>
      </c>
      <c r="BK106" s="15">
        <v>0.11799999999999999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</row>
    <row r="107" spans="1:99" x14ac:dyDescent="0.15">
      <c r="B107" s="16">
        <v>4.6874999999999998E-3</v>
      </c>
      <c r="C107" s="15"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>
        <f t="shared" si="3"/>
        <v>405</v>
      </c>
      <c r="BF107" s="15">
        <v>0.34499999999999997</v>
      </c>
      <c r="BG107" s="15">
        <v>0.34200000000000003</v>
      </c>
      <c r="BH107" s="15">
        <v>0.18099999999999999</v>
      </c>
      <c r="BI107" s="15">
        <v>0.189</v>
      </c>
      <c r="BJ107" s="15">
        <v>0.11600000000000001</v>
      </c>
      <c r="BK107" s="15">
        <v>0.11799999999999999</v>
      </c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</row>
    <row r="108" spans="1:99" x14ac:dyDescent="0.15">
      <c r="B108" s="16">
        <v>4.7453703703703703E-3</v>
      </c>
      <c r="C108" s="15"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>
        <f t="shared" si="3"/>
        <v>410</v>
      </c>
      <c r="BF108" s="15">
        <v>0.34499999999999997</v>
      </c>
      <c r="BG108" s="15">
        <v>0.34300000000000003</v>
      </c>
      <c r="BH108" s="15">
        <v>0.18099999999999999</v>
      </c>
      <c r="BI108" s="15">
        <v>0.189</v>
      </c>
      <c r="BJ108" s="15">
        <v>0.11600000000000001</v>
      </c>
      <c r="BK108" s="15">
        <v>0.11899999999999999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</row>
    <row r="109" spans="1:99" x14ac:dyDescent="0.15">
      <c r="B109" s="16">
        <v>4.8032407407407407E-3</v>
      </c>
      <c r="C109" s="15"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>
        <f t="shared" si="3"/>
        <v>415</v>
      </c>
      <c r="BF109" s="15">
        <v>0.34599999999999997</v>
      </c>
      <c r="BG109" s="15">
        <v>0.34200000000000003</v>
      </c>
      <c r="BH109" s="15">
        <v>0.182</v>
      </c>
      <c r="BI109" s="15">
        <v>0.189</v>
      </c>
      <c r="BJ109" s="15">
        <v>0.11600000000000001</v>
      </c>
      <c r="BK109" s="15">
        <v>0.11799999999999999</v>
      </c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</row>
    <row r="110" spans="1:99" x14ac:dyDescent="0.15">
      <c r="B110" s="16">
        <v>4.8611111111111112E-3</v>
      </c>
      <c r="C110" s="15"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>
        <f t="shared" si="3"/>
        <v>420</v>
      </c>
      <c r="BF110" s="15">
        <v>0.34599999999999997</v>
      </c>
      <c r="BG110" s="15">
        <v>0.34300000000000003</v>
      </c>
      <c r="BH110" s="15">
        <v>0.182</v>
      </c>
      <c r="BI110" s="15">
        <v>0.19</v>
      </c>
      <c r="BJ110" s="15">
        <v>0.11600000000000001</v>
      </c>
      <c r="BK110" s="15">
        <v>0.11799999999999999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</row>
    <row r="112" spans="1:99" ht="14" x14ac:dyDescent="0.15">
      <c r="A112" s="14" t="s">
        <v>21</v>
      </c>
      <c r="B112" s="13"/>
    </row>
    <row r="114" spans="2:15" x14ac:dyDescent="0.15">
      <c r="B114" s="12"/>
      <c r="C114" s="11">
        <v>1</v>
      </c>
      <c r="D114" s="11">
        <v>2</v>
      </c>
      <c r="E114" s="11">
        <v>3</v>
      </c>
      <c r="F114" s="11">
        <v>4</v>
      </c>
      <c r="G114" s="11">
        <v>5</v>
      </c>
      <c r="H114" s="11">
        <v>6</v>
      </c>
      <c r="I114" s="11">
        <v>7</v>
      </c>
      <c r="J114" s="11">
        <v>8</v>
      </c>
      <c r="K114" s="11">
        <v>9</v>
      </c>
      <c r="L114" s="11">
        <v>10</v>
      </c>
      <c r="M114" s="11">
        <v>11</v>
      </c>
      <c r="N114" s="11">
        <v>12</v>
      </c>
    </row>
    <row r="115" spans="2:15" ht="14" x14ac:dyDescent="0.15">
      <c r="B115" s="24" t="s">
        <v>20</v>
      </c>
      <c r="C115" s="8" t="s">
        <v>9</v>
      </c>
      <c r="D115" s="8" t="s">
        <v>9</v>
      </c>
      <c r="E115" s="8" t="s">
        <v>9</v>
      </c>
      <c r="F115" s="8" t="s">
        <v>9</v>
      </c>
      <c r="G115" s="8" t="s">
        <v>9</v>
      </c>
      <c r="H115" s="8" t="s">
        <v>9</v>
      </c>
      <c r="I115" s="8" t="s">
        <v>9</v>
      </c>
      <c r="J115" s="8" t="s">
        <v>9</v>
      </c>
      <c r="K115" s="8" t="s">
        <v>9</v>
      </c>
      <c r="L115" s="8" t="s">
        <v>9</v>
      </c>
      <c r="M115" s="8" t="s">
        <v>9</v>
      </c>
      <c r="N115" s="8" t="s">
        <v>9</v>
      </c>
      <c r="O115" s="5" t="s">
        <v>12</v>
      </c>
    </row>
    <row r="116" spans="2:15" ht="24" x14ac:dyDescent="0.15">
      <c r="B116" s="25"/>
      <c r="C116" s="7" t="s">
        <v>9</v>
      </c>
      <c r="D116" s="7" t="s">
        <v>9</v>
      </c>
      <c r="E116" s="7" t="s">
        <v>9</v>
      </c>
      <c r="F116" s="7" t="s">
        <v>9</v>
      </c>
      <c r="G116" s="7" t="s">
        <v>9</v>
      </c>
      <c r="H116" s="7" t="s">
        <v>9</v>
      </c>
      <c r="I116" s="7" t="s">
        <v>9</v>
      </c>
      <c r="J116" s="7" t="s">
        <v>9</v>
      </c>
      <c r="K116" s="7" t="s">
        <v>9</v>
      </c>
      <c r="L116" s="7" t="s">
        <v>9</v>
      </c>
      <c r="M116" s="7" t="s">
        <v>9</v>
      </c>
      <c r="N116" s="7" t="s">
        <v>9</v>
      </c>
      <c r="O116" s="5" t="s">
        <v>11</v>
      </c>
    </row>
    <row r="117" spans="2:15" ht="24" x14ac:dyDescent="0.15">
      <c r="B117" s="25"/>
      <c r="C117" s="7" t="s">
        <v>9</v>
      </c>
      <c r="D117" s="7" t="s">
        <v>9</v>
      </c>
      <c r="E117" s="7" t="s">
        <v>9</v>
      </c>
      <c r="F117" s="7" t="s">
        <v>9</v>
      </c>
      <c r="G117" s="7" t="s">
        <v>9</v>
      </c>
      <c r="H117" s="7" t="s">
        <v>9</v>
      </c>
      <c r="I117" s="7" t="s">
        <v>9</v>
      </c>
      <c r="J117" s="7" t="s">
        <v>9</v>
      </c>
      <c r="K117" s="7" t="s">
        <v>9</v>
      </c>
      <c r="L117" s="7" t="s">
        <v>9</v>
      </c>
      <c r="M117" s="7" t="s">
        <v>9</v>
      </c>
      <c r="N117" s="7" t="s">
        <v>9</v>
      </c>
      <c r="O117" s="5" t="s">
        <v>10</v>
      </c>
    </row>
    <row r="118" spans="2:15" ht="14" x14ac:dyDescent="0.15">
      <c r="B118" s="26"/>
      <c r="C118" s="6" t="s">
        <v>9</v>
      </c>
      <c r="D118" s="6" t="s">
        <v>9</v>
      </c>
      <c r="E118" s="6" t="s">
        <v>9</v>
      </c>
      <c r="F118" s="6" t="s">
        <v>9</v>
      </c>
      <c r="G118" s="6" t="s">
        <v>9</v>
      </c>
      <c r="H118" s="6" t="s">
        <v>9</v>
      </c>
      <c r="I118" s="6" t="s">
        <v>9</v>
      </c>
      <c r="J118" s="6" t="s">
        <v>9</v>
      </c>
      <c r="K118" s="6" t="s">
        <v>9</v>
      </c>
      <c r="L118" s="6" t="s">
        <v>9</v>
      </c>
      <c r="M118" s="6" t="s">
        <v>9</v>
      </c>
      <c r="N118" s="6" t="s">
        <v>9</v>
      </c>
      <c r="O118" s="5" t="s">
        <v>8</v>
      </c>
    </row>
    <row r="119" spans="2:15" ht="14" x14ac:dyDescent="0.15">
      <c r="B119" s="24" t="s">
        <v>19</v>
      </c>
      <c r="C119" s="8" t="s">
        <v>9</v>
      </c>
      <c r="D119" s="8" t="s">
        <v>9</v>
      </c>
      <c r="E119" s="8" t="s">
        <v>9</v>
      </c>
      <c r="F119" s="8" t="s">
        <v>9</v>
      </c>
      <c r="G119" s="8" t="s">
        <v>9</v>
      </c>
      <c r="H119" s="8" t="s">
        <v>9</v>
      </c>
      <c r="I119" s="8" t="s">
        <v>9</v>
      </c>
      <c r="J119" s="8" t="s">
        <v>9</v>
      </c>
      <c r="K119" s="8" t="s">
        <v>9</v>
      </c>
      <c r="L119" s="8" t="s">
        <v>9</v>
      </c>
      <c r="M119" s="8" t="s">
        <v>9</v>
      </c>
      <c r="N119" s="8" t="s">
        <v>9</v>
      </c>
      <c r="O119" s="5" t="s">
        <v>12</v>
      </c>
    </row>
    <row r="120" spans="2:15" ht="24" x14ac:dyDescent="0.15">
      <c r="B120" s="25"/>
      <c r="C120" s="7" t="s">
        <v>9</v>
      </c>
      <c r="D120" s="7" t="s">
        <v>9</v>
      </c>
      <c r="E120" s="7" t="s">
        <v>9</v>
      </c>
      <c r="F120" s="7" t="s">
        <v>9</v>
      </c>
      <c r="G120" s="7" t="s">
        <v>9</v>
      </c>
      <c r="H120" s="7" t="s">
        <v>9</v>
      </c>
      <c r="I120" s="7" t="s">
        <v>9</v>
      </c>
      <c r="J120" s="7" t="s">
        <v>9</v>
      </c>
      <c r="K120" s="7" t="s">
        <v>9</v>
      </c>
      <c r="L120" s="7" t="s">
        <v>9</v>
      </c>
      <c r="M120" s="7" t="s">
        <v>9</v>
      </c>
      <c r="N120" s="7" t="s">
        <v>9</v>
      </c>
      <c r="O120" s="5" t="s">
        <v>11</v>
      </c>
    </row>
    <row r="121" spans="2:15" ht="24" x14ac:dyDescent="0.15">
      <c r="B121" s="25"/>
      <c r="C121" s="7" t="s">
        <v>9</v>
      </c>
      <c r="D121" s="7" t="s">
        <v>9</v>
      </c>
      <c r="E121" s="7" t="s">
        <v>9</v>
      </c>
      <c r="F121" s="7" t="s">
        <v>9</v>
      </c>
      <c r="G121" s="7" t="s">
        <v>9</v>
      </c>
      <c r="H121" s="7" t="s">
        <v>9</v>
      </c>
      <c r="I121" s="7" t="s">
        <v>9</v>
      </c>
      <c r="J121" s="7" t="s">
        <v>9</v>
      </c>
      <c r="K121" s="7" t="s">
        <v>9</v>
      </c>
      <c r="L121" s="7" t="s">
        <v>9</v>
      </c>
      <c r="M121" s="7" t="s">
        <v>9</v>
      </c>
      <c r="N121" s="7" t="s">
        <v>9</v>
      </c>
      <c r="O121" s="5" t="s">
        <v>10</v>
      </c>
    </row>
    <row r="122" spans="2:15" ht="14" x14ac:dyDescent="0.15">
      <c r="B122" s="26"/>
      <c r="C122" s="6" t="s">
        <v>9</v>
      </c>
      <c r="D122" s="6" t="s">
        <v>9</v>
      </c>
      <c r="E122" s="6" t="s">
        <v>9</v>
      </c>
      <c r="F122" s="6" t="s">
        <v>9</v>
      </c>
      <c r="G122" s="6" t="s">
        <v>9</v>
      </c>
      <c r="H122" s="6" t="s">
        <v>9</v>
      </c>
      <c r="I122" s="6" t="s">
        <v>9</v>
      </c>
      <c r="J122" s="6" t="s">
        <v>9</v>
      </c>
      <c r="K122" s="6" t="s">
        <v>9</v>
      </c>
      <c r="L122" s="6" t="s">
        <v>9</v>
      </c>
      <c r="M122" s="6" t="s">
        <v>9</v>
      </c>
      <c r="N122" s="6" t="s">
        <v>9</v>
      </c>
      <c r="O122" s="5" t="s">
        <v>8</v>
      </c>
    </row>
    <row r="123" spans="2:15" ht="14" x14ac:dyDescent="0.15">
      <c r="B123" s="24" t="s">
        <v>18</v>
      </c>
      <c r="C123" s="8" t="s">
        <v>9</v>
      </c>
      <c r="D123" s="8" t="s">
        <v>9</v>
      </c>
      <c r="E123" s="8" t="s">
        <v>9</v>
      </c>
      <c r="F123" s="8" t="s">
        <v>9</v>
      </c>
      <c r="G123" s="8" t="s">
        <v>9</v>
      </c>
      <c r="H123" s="8" t="s">
        <v>9</v>
      </c>
      <c r="I123" s="8" t="s">
        <v>9</v>
      </c>
      <c r="J123" s="8" t="s">
        <v>9</v>
      </c>
      <c r="K123" s="8" t="s">
        <v>9</v>
      </c>
      <c r="L123" s="8" t="s">
        <v>9</v>
      </c>
      <c r="M123" s="8" t="s">
        <v>9</v>
      </c>
      <c r="N123" s="8" t="s">
        <v>9</v>
      </c>
      <c r="O123" s="5" t="s">
        <v>12</v>
      </c>
    </row>
    <row r="124" spans="2:15" ht="24" x14ac:dyDescent="0.15">
      <c r="B124" s="25"/>
      <c r="C124" s="7" t="s">
        <v>9</v>
      </c>
      <c r="D124" s="7" t="s">
        <v>9</v>
      </c>
      <c r="E124" s="7" t="s">
        <v>9</v>
      </c>
      <c r="F124" s="7" t="s">
        <v>9</v>
      </c>
      <c r="G124" s="7" t="s">
        <v>9</v>
      </c>
      <c r="H124" s="7" t="s">
        <v>9</v>
      </c>
      <c r="I124" s="7" t="s">
        <v>9</v>
      </c>
      <c r="J124" s="7" t="s">
        <v>9</v>
      </c>
      <c r="K124" s="7" t="s">
        <v>9</v>
      </c>
      <c r="L124" s="7" t="s">
        <v>9</v>
      </c>
      <c r="M124" s="7" t="s">
        <v>9</v>
      </c>
      <c r="N124" s="7" t="s">
        <v>9</v>
      </c>
      <c r="O124" s="5" t="s">
        <v>11</v>
      </c>
    </row>
    <row r="125" spans="2:15" ht="24" x14ac:dyDescent="0.15">
      <c r="B125" s="25"/>
      <c r="C125" s="7" t="s">
        <v>9</v>
      </c>
      <c r="D125" s="7" t="s">
        <v>9</v>
      </c>
      <c r="E125" s="7" t="s">
        <v>9</v>
      </c>
      <c r="F125" s="7" t="s">
        <v>9</v>
      </c>
      <c r="G125" s="7" t="s">
        <v>9</v>
      </c>
      <c r="H125" s="7" t="s">
        <v>9</v>
      </c>
      <c r="I125" s="7" t="s">
        <v>9</v>
      </c>
      <c r="J125" s="7" t="s">
        <v>9</v>
      </c>
      <c r="K125" s="7" t="s">
        <v>9</v>
      </c>
      <c r="L125" s="7" t="s">
        <v>9</v>
      </c>
      <c r="M125" s="7" t="s">
        <v>9</v>
      </c>
      <c r="N125" s="7" t="s">
        <v>9</v>
      </c>
      <c r="O125" s="5" t="s">
        <v>10</v>
      </c>
    </row>
    <row r="126" spans="2:15" ht="14" x14ac:dyDescent="0.15">
      <c r="B126" s="26"/>
      <c r="C126" s="6" t="s">
        <v>9</v>
      </c>
      <c r="D126" s="6" t="s">
        <v>9</v>
      </c>
      <c r="E126" s="6" t="s">
        <v>9</v>
      </c>
      <c r="F126" s="6" t="s">
        <v>9</v>
      </c>
      <c r="G126" s="6" t="s">
        <v>9</v>
      </c>
      <c r="H126" s="6" t="s">
        <v>9</v>
      </c>
      <c r="I126" s="6" t="s">
        <v>9</v>
      </c>
      <c r="J126" s="6" t="s">
        <v>9</v>
      </c>
      <c r="K126" s="6" t="s">
        <v>9</v>
      </c>
      <c r="L126" s="6" t="s">
        <v>9</v>
      </c>
      <c r="M126" s="6" t="s">
        <v>9</v>
      </c>
      <c r="N126" s="6" t="s">
        <v>9</v>
      </c>
      <c r="O126" s="5" t="s">
        <v>8</v>
      </c>
    </row>
    <row r="127" spans="2:15" ht="14" x14ac:dyDescent="0.15">
      <c r="B127" s="24" t="s">
        <v>17</v>
      </c>
      <c r="C127" s="8" t="s">
        <v>9</v>
      </c>
      <c r="D127" s="8" t="s">
        <v>9</v>
      </c>
      <c r="E127" s="8" t="s">
        <v>9</v>
      </c>
      <c r="F127" s="8" t="s">
        <v>9</v>
      </c>
      <c r="G127" s="8" t="s">
        <v>9</v>
      </c>
      <c r="H127" s="8" t="s">
        <v>9</v>
      </c>
      <c r="I127" s="8" t="s">
        <v>9</v>
      </c>
      <c r="J127" s="8" t="s">
        <v>9</v>
      </c>
      <c r="K127" s="8" t="s">
        <v>9</v>
      </c>
      <c r="L127" s="8" t="s">
        <v>9</v>
      </c>
      <c r="M127" s="8" t="s">
        <v>9</v>
      </c>
      <c r="N127" s="8" t="s">
        <v>9</v>
      </c>
      <c r="O127" s="5" t="s">
        <v>12</v>
      </c>
    </row>
    <row r="128" spans="2:15" ht="24" x14ac:dyDescent="0.15">
      <c r="B128" s="25"/>
      <c r="C128" s="7" t="s">
        <v>9</v>
      </c>
      <c r="D128" s="7" t="s">
        <v>9</v>
      </c>
      <c r="E128" s="7" t="s">
        <v>9</v>
      </c>
      <c r="F128" s="7" t="s">
        <v>9</v>
      </c>
      <c r="G128" s="7" t="s">
        <v>9</v>
      </c>
      <c r="H128" s="7" t="s">
        <v>9</v>
      </c>
      <c r="I128" s="7" t="s">
        <v>9</v>
      </c>
      <c r="J128" s="7" t="s">
        <v>9</v>
      </c>
      <c r="K128" s="7" t="s">
        <v>9</v>
      </c>
      <c r="L128" s="7" t="s">
        <v>9</v>
      </c>
      <c r="M128" s="7" t="s">
        <v>9</v>
      </c>
      <c r="N128" s="7" t="s">
        <v>9</v>
      </c>
      <c r="O128" s="5" t="s">
        <v>11</v>
      </c>
    </row>
    <row r="129" spans="2:15" ht="24" x14ac:dyDescent="0.15">
      <c r="B129" s="25"/>
      <c r="C129" s="7" t="s">
        <v>9</v>
      </c>
      <c r="D129" s="7" t="s">
        <v>9</v>
      </c>
      <c r="E129" s="7" t="s">
        <v>9</v>
      </c>
      <c r="F129" s="7" t="s">
        <v>9</v>
      </c>
      <c r="G129" s="7" t="s">
        <v>9</v>
      </c>
      <c r="H129" s="7" t="s">
        <v>9</v>
      </c>
      <c r="I129" s="7" t="s">
        <v>9</v>
      </c>
      <c r="J129" s="7" t="s">
        <v>9</v>
      </c>
      <c r="K129" s="7" t="s">
        <v>9</v>
      </c>
      <c r="L129" s="7" t="s">
        <v>9</v>
      </c>
      <c r="M129" s="7" t="s">
        <v>9</v>
      </c>
      <c r="N129" s="7" t="s">
        <v>9</v>
      </c>
      <c r="O129" s="5" t="s">
        <v>10</v>
      </c>
    </row>
    <row r="130" spans="2:15" ht="14" x14ac:dyDescent="0.15">
      <c r="B130" s="26"/>
      <c r="C130" s="6" t="s">
        <v>9</v>
      </c>
      <c r="D130" s="6" t="s">
        <v>9</v>
      </c>
      <c r="E130" s="6" t="s">
        <v>9</v>
      </c>
      <c r="F130" s="6" t="s">
        <v>9</v>
      </c>
      <c r="G130" s="6" t="s">
        <v>9</v>
      </c>
      <c r="H130" s="6" t="s">
        <v>9</v>
      </c>
      <c r="I130" s="6" t="s">
        <v>9</v>
      </c>
      <c r="J130" s="6" t="s">
        <v>9</v>
      </c>
      <c r="K130" s="6" t="s">
        <v>9</v>
      </c>
      <c r="L130" s="6" t="s">
        <v>9</v>
      </c>
      <c r="M130" s="6" t="s">
        <v>9</v>
      </c>
      <c r="N130" s="6" t="s">
        <v>9</v>
      </c>
      <c r="O130" s="5" t="s">
        <v>8</v>
      </c>
    </row>
    <row r="131" spans="2:15" ht="14" x14ac:dyDescent="0.15">
      <c r="B131" s="24" t="s">
        <v>16</v>
      </c>
      <c r="C131" s="8" t="s">
        <v>9</v>
      </c>
      <c r="D131" s="8" t="s">
        <v>9</v>
      </c>
      <c r="E131" s="8" t="s">
        <v>9</v>
      </c>
      <c r="F131" s="8" t="s">
        <v>9</v>
      </c>
      <c r="G131" s="8" t="s">
        <v>9</v>
      </c>
      <c r="H131" s="8" t="s">
        <v>9</v>
      </c>
      <c r="I131" s="8">
        <v>125.52</v>
      </c>
      <c r="J131" s="8">
        <v>98.64</v>
      </c>
      <c r="K131" s="8">
        <v>17.16</v>
      </c>
      <c r="L131" s="8">
        <v>17.52</v>
      </c>
      <c r="M131" s="8">
        <v>-2.2799999999999998</v>
      </c>
      <c r="N131" s="8">
        <v>-3.24</v>
      </c>
      <c r="O131" s="5" t="s">
        <v>12</v>
      </c>
    </row>
    <row r="132" spans="2:15" ht="24" x14ac:dyDescent="0.15">
      <c r="B132" s="25"/>
      <c r="C132" s="7" t="s">
        <v>9</v>
      </c>
      <c r="D132" s="7" t="s">
        <v>9</v>
      </c>
      <c r="E132" s="7" t="s">
        <v>9</v>
      </c>
      <c r="F132" s="7" t="s">
        <v>9</v>
      </c>
      <c r="G132" s="7" t="s">
        <v>9</v>
      </c>
      <c r="H132" s="7" t="s">
        <v>9</v>
      </c>
      <c r="I132" s="7">
        <v>0.999</v>
      </c>
      <c r="J132" s="7">
        <v>0.999</v>
      </c>
      <c r="K132" s="7">
        <v>0.996</v>
      </c>
      <c r="L132" s="7">
        <v>0.998</v>
      </c>
      <c r="M132" s="7">
        <v>0.84299999999999997</v>
      </c>
      <c r="N132" s="7">
        <v>0.94399999999999995</v>
      </c>
      <c r="O132" s="5" t="s">
        <v>11</v>
      </c>
    </row>
    <row r="133" spans="2:15" ht="24" x14ac:dyDescent="0.15">
      <c r="B133" s="25"/>
      <c r="C133" s="7" t="s">
        <v>9</v>
      </c>
      <c r="D133" s="7" t="s">
        <v>9</v>
      </c>
      <c r="E133" s="7" t="s">
        <v>9</v>
      </c>
      <c r="F133" s="7" t="s">
        <v>9</v>
      </c>
      <c r="G133" s="7" t="s">
        <v>9</v>
      </c>
      <c r="H133" s="7" t="s">
        <v>9</v>
      </c>
      <c r="I133" s="10">
        <v>1.1574074074074073E-4</v>
      </c>
      <c r="J133" s="10">
        <v>1.1574074074074073E-4</v>
      </c>
      <c r="K133" s="10">
        <v>1.7361111111111112E-4</v>
      </c>
      <c r="L133" s="10">
        <v>1.1574074074074073E-4</v>
      </c>
      <c r="M133" s="10">
        <v>2.3148148148148146E-4</v>
      </c>
      <c r="N133" s="10">
        <v>3.4722222222222224E-4</v>
      </c>
      <c r="O133" s="5" t="s">
        <v>10</v>
      </c>
    </row>
    <row r="134" spans="2:15" ht="14" x14ac:dyDescent="0.15">
      <c r="B134" s="26"/>
      <c r="C134" s="6" t="s">
        <v>9</v>
      </c>
      <c r="D134" s="6" t="s">
        <v>9</v>
      </c>
      <c r="E134" s="6" t="s">
        <v>9</v>
      </c>
      <c r="F134" s="6" t="s">
        <v>9</v>
      </c>
      <c r="G134" s="6" t="s">
        <v>9</v>
      </c>
      <c r="H134" s="6" t="s">
        <v>9</v>
      </c>
      <c r="I134" s="6" t="s">
        <v>9</v>
      </c>
      <c r="J134" s="6" t="s">
        <v>9</v>
      </c>
      <c r="K134" s="9">
        <v>1.1574074074074073E-5</v>
      </c>
      <c r="L134" s="9">
        <v>0</v>
      </c>
      <c r="M134" s="9">
        <v>4.6296296296296294E-5</v>
      </c>
      <c r="N134" s="6" t="s">
        <v>9</v>
      </c>
      <c r="O134" s="5" t="s">
        <v>8</v>
      </c>
    </row>
    <row r="135" spans="2:15" ht="14" x14ac:dyDescent="0.15">
      <c r="B135" s="24" t="s">
        <v>15</v>
      </c>
      <c r="C135" s="8" t="s">
        <v>9</v>
      </c>
      <c r="D135" s="8" t="s">
        <v>9</v>
      </c>
      <c r="E135" s="8" t="s">
        <v>9</v>
      </c>
      <c r="F135" s="8" t="s">
        <v>9</v>
      </c>
      <c r="G135" s="8" t="s">
        <v>9</v>
      </c>
      <c r="H135" s="8" t="s">
        <v>9</v>
      </c>
      <c r="I135" s="8" t="s">
        <v>9</v>
      </c>
      <c r="J135" s="8" t="s">
        <v>9</v>
      </c>
      <c r="K135" s="8" t="s">
        <v>9</v>
      </c>
      <c r="L135" s="8" t="s">
        <v>9</v>
      </c>
      <c r="M135" s="8" t="s">
        <v>9</v>
      </c>
      <c r="N135" s="8" t="s">
        <v>9</v>
      </c>
      <c r="O135" s="5" t="s">
        <v>12</v>
      </c>
    </row>
    <row r="136" spans="2:15" ht="24" x14ac:dyDescent="0.15">
      <c r="B136" s="25"/>
      <c r="C136" s="7" t="s">
        <v>9</v>
      </c>
      <c r="D136" s="7" t="s">
        <v>9</v>
      </c>
      <c r="E136" s="7" t="s">
        <v>9</v>
      </c>
      <c r="F136" s="7" t="s">
        <v>9</v>
      </c>
      <c r="G136" s="7" t="s">
        <v>9</v>
      </c>
      <c r="H136" s="7" t="s">
        <v>9</v>
      </c>
      <c r="I136" s="7" t="s">
        <v>9</v>
      </c>
      <c r="J136" s="7" t="s">
        <v>9</v>
      </c>
      <c r="K136" s="7" t="s">
        <v>9</v>
      </c>
      <c r="L136" s="7" t="s">
        <v>9</v>
      </c>
      <c r="M136" s="7" t="s">
        <v>9</v>
      </c>
      <c r="N136" s="7" t="s">
        <v>9</v>
      </c>
      <c r="O136" s="5" t="s">
        <v>11</v>
      </c>
    </row>
    <row r="137" spans="2:15" ht="24" x14ac:dyDescent="0.15">
      <c r="B137" s="25"/>
      <c r="C137" s="7" t="s">
        <v>9</v>
      </c>
      <c r="D137" s="7" t="s">
        <v>9</v>
      </c>
      <c r="E137" s="7" t="s">
        <v>9</v>
      </c>
      <c r="F137" s="7" t="s">
        <v>9</v>
      </c>
      <c r="G137" s="7" t="s">
        <v>9</v>
      </c>
      <c r="H137" s="7" t="s">
        <v>9</v>
      </c>
      <c r="I137" s="7" t="s">
        <v>9</v>
      </c>
      <c r="J137" s="7" t="s">
        <v>9</v>
      </c>
      <c r="K137" s="7" t="s">
        <v>9</v>
      </c>
      <c r="L137" s="7" t="s">
        <v>9</v>
      </c>
      <c r="M137" s="7" t="s">
        <v>9</v>
      </c>
      <c r="N137" s="7" t="s">
        <v>9</v>
      </c>
      <c r="O137" s="5" t="s">
        <v>10</v>
      </c>
    </row>
    <row r="138" spans="2:15" ht="14" x14ac:dyDescent="0.15">
      <c r="B138" s="26"/>
      <c r="C138" s="6" t="s">
        <v>9</v>
      </c>
      <c r="D138" s="6" t="s">
        <v>9</v>
      </c>
      <c r="E138" s="6" t="s">
        <v>9</v>
      </c>
      <c r="F138" s="6" t="s">
        <v>9</v>
      </c>
      <c r="G138" s="6" t="s">
        <v>9</v>
      </c>
      <c r="H138" s="6" t="s">
        <v>9</v>
      </c>
      <c r="I138" s="6" t="s">
        <v>9</v>
      </c>
      <c r="J138" s="6" t="s">
        <v>9</v>
      </c>
      <c r="K138" s="6" t="s">
        <v>9</v>
      </c>
      <c r="L138" s="6" t="s">
        <v>9</v>
      </c>
      <c r="M138" s="6" t="s">
        <v>9</v>
      </c>
      <c r="N138" s="6" t="s">
        <v>9</v>
      </c>
      <c r="O138" s="5" t="s">
        <v>8</v>
      </c>
    </row>
    <row r="139" spans="2:15" ht="14" x14ac:dyDescent="0.15">
      <c r="B139" s="24" t="s">
        <v>14</v>
      </c>
      <c r="C139" s="8" t="s">
        <v>9</v>
      </c>
      <c r="D139" s="8" t="s">
        <v>9</v>
      </c>
      <c r="E139" s="8" t="s">
        <v>9</v>
      </c>
      <c r="F139" s="8" t="s">
        <v>9</v>
      </c>
      <c r="G139" s="8" t="s">
        <v>9</v>
      </c>
      <c r="H139" s="8" t="s">
        <v>9</v>
      </c>
      <c r="I139" s="8" t="s">
        <v>9</v>
      </c>
      <c r="J139" s="8" t="s">
        <v>9</v>
      </c>
      <c r="K139" s="8" t="s">
        <v>9</v>
      </c>
      <c r="L139" s="8" t="s">
        <v>9</v>
      </c>
      <c r="M139" s="8" t="s">
        <v>9</v>
      </c>
      <c r="N139" s="8" t="s">
        <v>9</v>
      </c>
      <c r="O139" s="5" t="s">
        <v>12</v>
      </c>
    </row>
    <row r="140" spans="2:15" ht="24" x14ac:dyDescent="0.15">
      <c r="B140" s="25"/>
      <c r="C140" s="7" t="s">
        <v>9</v>
      </c>
      <c r="D140" s="7" t="s">
        <v>9</v>
      </c>
      <c r="E140" s="7" t="s">
        <v>9</v>
      </c>
      <c r="F140" s="7" t="s">
        <v>9</v>
      </c>
      <c r="G140" s="7" t="s">
        <v>9</v>
      </c>
      <c r="H140" s="7" t="s">
        <v>9</v>
      </c>
      <c r="I140" s="7" t="s">
        <v>9</v>
      </c>
      <c r="J140" s="7" t="s">
        <v>9</v>
      </c>
      <c r="K140" s="7" t="s">
        <v>9</v>
      </c>
      <c r="L140" s="7" t="s">
        <v>9</v>
      </c>
      <c r="M140" s="7" t="s">
        <v>9</v>
      </c>
      <c r="N140" s="7" t="s">
        <v>9</v>
      </c>
      <c r="O140" s="5" t="s">
        <v>11</v>
      </c>
    </row>
    <row r="141" spans="2:15" ht="24" x14ac:dyDescent="0.15">
      <c r="B141" s="25"/>
      <c r="C141" s="7" t="s">
        <v>9</v>
      </c>
      <c r="D141" s="7" t="s">
        <v>9</v>
      </c>
      <c r="E141" s="7" t="s">
        <v>9</v>
      </c>
      <c r="F141" s="7" t="s">
        <v>9</v>
      </c>
      <c r="G141" s="7" t="s">
        <v>9</v>
      </c>
      <c r="H141" s="7" t="s">
        <v>9</v>
      </c>
      <c r="I141" s="7" t="s">
        <v>9</v>
      </c>
      <c r="J141" s="7" t="s">
        <v>9</v>
      </c>
      <c r="K141" s="7" t="s">
        <v>9</v>
      </c>
      <c r="L141" s="7" t="s">
        <v>9</v>
      </c>
      <c r="M141" s="7" t="s">
        <v>9</v>
      </c>
      <c r="N141" s="7" t="s">
        <v>9</v>
      </c>
      <c r="O141" s="5" t="s">
        <v>10</v>
      </c>
    </row>
    <row r="142" spans="2:15" ht="14" x14ac:dyDescent="0.15">
      <c r="B142" s="26"/>
      <c r="C142" s="6" t="s">
        <v>9</v>
      </c>
      <c r="D142" s="6" t="s">
        <v>9</v>
      </c>
      <c r="E142" s="6" t="s">
        <v>9</v>
      </c>
      <c r="F142" s="6" t="s">
        <v>9</v>
      </c>
      <c r="G142" s="6" t="s">
        <v>9</v>
      </c>
      <c r="H142" s="6" t="s">
        <v>9</v>
      </c>
      <c r="I142" s="6" t="s">
        <v>9</v>
      </c>
      <c r="J142" s="6" t="s">
        <v>9</v>
      </c>
      <c r="K142" s="6" t="s">
        <v>9</v>
      </c>
      <c r="L142" s="6" t="s">
        <v>9</v>
      </c>
      <c r="M142" s="6" t="s">
        <v>9</v>
      </c>
      <c r="N142" s="6" t="s">
        <v>9</v>
      </c>
      <c r="O142" s="5" t="s">
        <v>8</v>
      </c>
    </row>
    <row r="143" spans="2:15" ht="14" x14ac:dyDescent="0.15">
      <c r="B143" s="24" t="s">
        <v>13</v>
      </c>
      <c r="C143" s="8" t="s">
        <v>9</v>
      </c>
      <c r="D143" s="8" t="s">
        <v>9</v>
      </c>
      <c r="E143" s="8" t="s">
        <v>9</v>
      </c>
      <c r="F143" s="8" t="s">
        <v>9</v>
      </c>
      <c r="G143" s="8" t="s">
        <v>9</v>
      </c>
      <c r="H143" s="8" t="s">
        <v>9</v>
      </c>
      <c r="I143" s="8" t="s">
        <v>9</v>
      </c>
      <c r="J143" s="8" t="s">
        <v>9</v>
      </c>
      <c r="K143" s="8" t="s">
        <v>9</v>
      </c>
      <c r="L143" s="8" t="s">
        <v>9</v>
      </c>
      <c r="M143" s="8" t="s">
        <v>9</v>
      </c>
      <c r="N143" s="8" t="s">
        <v>9</v>
      </c>
      <c r="O143" s="5" t="s">
        <v>12</v>
      </c>
    </row>
    <row r="144" spans="2:15" ht="24" x14ac:dyDescent="0.15">
      <c r="B144" s="25"/>
      <c r="C144" s="7" t="s">
        <v>9</v>
      </c>
      <c r="D144" s="7" t="s">
        <v>9</v>
      </c>
      <c r="E144" s="7" t="s">
        <v>9</v>
      </c>
      <c r="F144" s="7" t="s">
        <v>9</v>
      </c>
      <c r="G144" s="7" t="s">
        <v>9</v>
      </c>
      <c r="H144" s="7" t="s">
        <v>9</v>
      </c>
      <c r="I144" s="7" t="s">
        <v>9</v>
      </c>
      <c r="J144" s="7" t="s">
        <v>9</v>
      </c>
      <c r="K144" s="7" t="s">
        <v>9</v>
      </c>
      <c r="L144" s="7" t="s">
        <v>9</v>
      </c>
      <c r="M144" s="7" t="s">
        <v>9</v>
      </c>
      <c r="N144" s="7" t="s">
        <v>9</v>
      </c>
      <c r="O144" s="5" t="s">
        <v>11</v>
      </c>
    </row>
    <row r="145" spans="2:15" ht="24" x14ac:dyDescent="0.15">
      <c r="B145" s="25"/>
      <c r="C145" s="7" t="s">
        <v>9</v>
      </c>
      <c r="D145" s="7" t="s">
        <v>9</v>
      </c>
      <c r="E145" s="7" t="s">
        <v>9</v>
      </c>
      <c r="F145" s="7" t="s">
        <v>9</v>
      </c>
      <c r="G145" s="7" t="s">
        <v>9</v>
      </c>
      <c r="H145" s="7" t="s">
        <v>9</v>
      </c>
      <c r="I145" s="7" t="s">
        <v>9</v>
      </c>
      <c r="J145" s="7" t="s">
        <v>9</v>
      </c>
      <c r="K145" s="7" t="s">
        <v>9</v>
      </c>
      <c r="L145" s="7" t="s">
        <v>9</v>
      </c>
      <c r="M145" s="7" t="s">
        <v>9</v>
      </c>
      <c r="N145" s="7" t="s">
        <v>9</v>
      </c>
      <c r="O145" s="5" t="s">
        <v>10</v>
      </c>
    </row>
    <row r="146" spans="2:15" ht="14" x14ac:dyDescent="0.15">
      <c r="B146" s="26"/>
      <c r="C146" s="6" t="s">
        <v>9</v>
      </c>
      <c r="D146" s="6" t="s">
        <v>9</v>
      </c>
      <c r="E146" s="6" t="s">
        <v>9</v>
      </c>
      <c r="F146" s="6" t="s">
        <v>9</v>
      </c>
      <c r="G146" s="6" t="s">
        <v>9</v>
      </c>
      <c r="H146" s="6" t="s">
        <v>9</v>
      </c>
      <c r="I146" s="6" t="s">
        <v>9</v>
      </c>
      <c r="J146" s="6" t="s">
        <v>9</v>
      </c>
      <c r="K146" s="6" t="s">
        <v>9</v>
      </c>
      <c r="L146" s="6" t="s">
        <v>9</v>
      </c>
      <c r="M146" s="6" t="s">
        <v>9</v>
      </c>
      <c r="N146" s="6" t="s">
        <v>9</v>
      </c>
      <c r="O146" s="5" t="s">
        <v>8</v>
      </c>
    </row>
  </sheetData>
  <mergeCells count="11">
    <mergeCell ref="BF25:BG25"/>
    <mergeCell ref="BH25:BI25"/>
    <mergeCell ref="BJ25:BK25"/>
    <mergeCell ref="B139:B142"/>
    <mergeCell ref="B143:B146"/>
    <mergeCell ref="B115:B118"/>
    <mergeCell ref="B119:B122"/>
    <mergeCell ref="B123:B126"/>
    <mergeCell ref="B127:B130"/>
    <mergeCell ref="B131:B134"/>
    <mergeCell ref="B135:B138"/>
  </mergeCells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A872F-A907-4DE4-8D5E-42EBD62E5504}">
  <dimension ref="A2:CU146"/>
  <sheetViews>
    <sheetView topLeftCell="BB15" workbookViewId="0">
      <selection activeCell="BP18" sqref="BP18"/>
    </sheetView>
  </sheetViews>
  <sheetFormatPr baseColWidth="10" defaultColWidth="9.1640625" defaultRowHeight="13" x14ac:dyDescent="0.15"/>
  <cols>
    <col min="1" max="1" width="20.6640625" style="4" customWidth="1"/>
    <col min="2" max="2" width="12.6640625" style="4" customWidth="1"/>
    <col min="3" max="63" width="9.1640625" style="4"/>
    <col min="64" max="64" width="12.83203125" style="4" bestFit="1" customWidth="1"/>
    <col min="65" max="16384" width="9.1640625" style="4"/>
  </cols>
  <sheetData>
    <row r="2" spans="1:2" x14ac:dyDescent="0.15">
      <c r="A2" s="4" t="s">
        <v>135</v>
      </c>
      <c r="B2" s="4" t="s">
        <v>134</v>
      </c>
    </row>
    <row r="4" spans="1:2" x14ac:dyDescent="0.15">
      <c r="A4" s="4" t="s">
        <v>133</v>
      </c>
    </row>
    <row r="5" spans="1:2" x14ac:dyDescent="0.15">
      <c r="A5" s="4" t="s">
        <v>132</v>
      </c>
    </row>
    <row r="6" spans="1:2" x14ac:dyDescent="0.15">
      <c r="A6" s="4" t="s">
        <v>131</v>
      </c>
      <c r="B6" s="4" t="s">
        <v>130</v>
      </c>
    </row>
    <row r="7" spans="1:2" x14ac:dyDescent="0.15">
      <c r="A7" s="4" t="s">
        <v>129</v>
      </c>
      <c r="B7" s="18">
        <v>44132</v>
      </c>
    </row>
    <row r="8" spans="1:2" x14ac:dyDescent="0.15">
      <c r="A8" s="4" t="s">
        <v>0</v>
      </c>
      <c r="B8" s="17">
        <v>0.75424768518518526</v>
      </c>
    </row>
    <row r="9" spans="1:2" x14ac:dyDescent="0.15">
      <c r="A9" s="4" t="s">
        <v>128</v>
      </c>
      <c r="B9" s="4" t="s">
        <v>127</v>
      </c>
    </row>
    <row r="10" spans="1:2" x14ac:dyDescent="0.15">
      <c r="A10" s="4" t="s">
        <v>126</v>
      </c>
      <c r="B10" s="4" t="s">
        <v>125</v>
      </c>
    </row>
    <row r="11" spans="1:2" x14ac:dyDescent="0.15">
      <c r="A11" s="4" t="s">
        <v>124</v>
      </c>
      <c r="B11" s="4" t="s">
        <v>123</v>
      </c>
    </row>
    <row r="13" spans="1:2" ht="14" x14ac:dyDescent="0.15">
      <c r="A13" s="14" t="s">
        <v>122</v>
      </c>
      <c r="B13" s="13"/>
    </row>
    <row r="14" spans="1:2" x14ac:dyDescent="0.15">
      <c r="A14" s="4" t="s">
        <v>121</v>
      </c>
      <c r="B14" s="4" t="s">
        <v>120</v>
      </c>
    </row>
    <row r="15" spans="1:2" x14ac:dyDescent="0.15">
      <c r="A15" s="4" t="s">
        <v>119</v>
      </c>
    </row>
    <row r="16" spans="1:2" x14ac:dyDescent="0.15">
      <c r="A16" s="4" t="s">
        <v>118</v>
      </c>
      <c r="B16" s="4" t="s">
        <v>117</v>
      </c>
    </row>
    <row r="17" spans="1:99" x14ac:dyDescent="0.15">
      <c r="A17" s="4" t="s">
        <v>116</v>
      </c>
      <c r="B17" s="4" t="s">
        <v>115</v>
      </c>
    </row>
    <row r="18" spans="1:99" x14ac:dyDescent="0.15">
      <c r="B18" s="4" t="s">
        <v>142</v>
      </c>
    </row>
    <row r="19" spans="1:99" x14ac:dyDescent="0.15">
      <c r="B19" s="4" t="s">
        <v>113</v>
      </c>
    </row>
    <row r="20" spans="1:99" x14ac:dyDescent="0.15">
      <c r="B20" s="4" t="s">
        <v>112</v>
      </c>
    </row>
    <row r="21" spans="1:99" x14ac:dyDescent="0.15">
      <c r="A21" s="4" t="s">
        <v>111</v>
      </c>
      <c r="BM21" s="4">
        <f>AVERAGE(BL24:BM24)</f>
        <v>0</v>
      </c>
      <c r="BO21" s="4">
        <f t="shared" ref="BO21:BQ21" si="0">AVERAGE(BN24:BO24)</f>
        <v>6.5343137254901974E-4</v>
      </c>
      <c r="BQ21" s="4">
        <f t="shared" si="0"/>
        <v>5.7058823529411765E-4</v>
      </c>
    </row>
    <row r="23" spans="1:99" x14ac:dyDescent="0.15">
      <c r="A23" s="14">
        <v>340</v>
      </c>
      <c r="B23" s="13"/>
    </row>
    <row r="24" spans="1:99" x14ac:dyDescent="0.15">
      <c r="BL24" s="4">
        <f>SLOPE(BL26:BL29,$BK$26:$BK$29)</f>
        <v>0</v>
      </c>
      <c r="BM24" s="4">
        <f>SLOPE(BM26:BM29,$BK$26:$BK$29)</f>
        <v>0</v>
      </c>
      <c r="BN24" s="4">
        <f>SLOPE(BN26:BN42,$BK$26:$BK$42)</f>
        <v>6.4754901960784321E-4</v>
      </c>
      <c r="BO24" s="4">
        <f t="shared" ref="BO24:BQ24" si="1">SLOPE(BO26:BO42,$BK$26:$BK$42)</f>
        <v>6.5931372549019626E-4</v>
      </c>
      <c r="BP24" s="4">
        <f t="shared" si="1"/>
        <v>5.8039215686274512E-4</v>
      </c>
      <c r="BQ24" s="4">
        <f t="shared" si="1"/>
        <v>5.6078431372549018E-4</v>
      </c>
    </row>
    <row r="25" spans="1:99" ht="14" x14ac:dyDescent="0.15">
      <c r="B25" s="11" t="s">
        <v>0</v>
      </c>
      <c r="C25" s="11" t="s">
        <v>1</v>
      </c>
      <c r="D25" s="11" t="s">
        <v>110</v>
      </c>
      <c r="E25" s="11" t="s">
        <v>109</v>
      </c>
      <c r="F25" s="11" t="s">
        <v>108</v>
      </c>
      <c r="G25" s="11" t="s">
        <v>107</v>
      </c>
      <c r="H25" s="11" t="s">
        <v>106</v>
      </c>
      <c r="I25" s="11" t="s">
        <v>105</v>
      </c>
      <c r="J25" s="11" t="s">
        <v>104</v>
      </c>
      <c r="K25" s="11" t="s">
        <v>103</v>
      </c>
      <c r="L25" s="11" t="s">
        <v>102</v>
      </c>
      <c r="M25" s="11" t="s">
        <v>101</v>
      </c>
      <c r="N25" s="11" t="s">
        <v>100</v>
      </c>
      <c r="O25" s="11" t="s">
        <v>99</v>
      </c>
      <c r="P25" s="11" t="s">
        <v>98</v>
      </c>
      <c r="Q25" s="11" t="s">
        <v>97</v>
      </c>
      <c r="R25" s="11" t="s">
        <v>96</v>
      </c>
      <c r="S25" s="11" t="s">
        <v>95</v>
      </c>
      <c r="T25" s="11" t="s">
        <v>94</v>
      </c>
      <c r="U25" s="11" t="s">
        <v>93</v>
      </c>
      <c r="V25" s="11" t="s">
        <v>92</v>
      </c>
      <c r="W25" s="11" t="s">
        <v>91</v>
      </c>
      <c r="X25" s="11" t="s">
        <v>90</v>
      </c>
      <c r="Y25" s="11" t="s">
        <v>89</v>
      </c>
      <c r="Z25" s="11" t="s">
        <v>88</v>
      </c>
      <c r="AA25" s="11" t="s">
        <v>87</v>
      </c>
      <c r="AB25" s="11" t="s">
        <v>86</v>
      </c>
      <c r="AC25" s="11" t="s">
        <v>85</v>
      </c>
      <c r="AD25" s="11" t="s">
        <v>84</v>
      </c>
      <c r="AE25" s="11" t="s">
        <v>83</v>
      </c>
      <c r="AF25" s="11" t="s">
        <v>82</v>
      </c>
      <c r="AG25" s="11" t="s">
        <v>81</v>
      </c>
      <c r="AH25" s="11" t="s">
        <v>80</v>
      </c>
      <c r="AI25" s="11" t="s">
        <v>79</v>
      </c>
      <c r="AJ25" s="11" t="s">
        <v>78</v>
      </c>
      <c r="AK25" s="11" t="s">
        <v>77</v>
      </c>
      <c r="AL25" s="11" t="s">
        <v>76</v>
      </c>
      <c r="AM25" s="11" t="s">
        <v>75</v>
      </c>
      <c r="AN25" s="11" t="s">
        <v>74</v>
      </c>
      <c r="AO25" s="11" t="s">
        <v>73</v>
      </c>
      <c r="AP25" s="11" t="s">
        <v>72</v>
      </c>
      <c r="AQ25" s="11" t="s">
        <v>71</v>
      </c>
      <c r="AR25" s="11" t="s">
        <v>70</v>
      </c>
      <c r="AS25" s="11" t="s">
        <v>69</v>
      </c>
      <c r="AT25" s="11" t="s">
        <v>68</v>
      </c>
      <c r="AU25" s="11" t="s">
        <v>67</v>
      </c>
      <c r="AV25" s="11" t="s">
        <v>66</v>
      </c>
      <c r="AW25" s="11" t="s">
        <v>65</v>
      </c>
      <c r="AX25" s="11" t="s">
        <v>64</v>
      </c>
      <c r="AY25" s="11" t="s">
        <v>63</v>
      </c>
      <c r="AZ25" s="11" t="s">
        <v>62</v>
      </c>
      <c r="BA25" s="11" t="s">
        <v>61</v>
      </c>
      <c r="BB25" s="11" t="s">
        <v>2</v>
      </c>
      <c r="BC25" s="11" t="s">
        <v>3</v>
      </c>
      <c r="BD25" s="11" t="s">
        <v>4</v>
      </c>
      <c r="BE25" s="11" t="s">
        <v>5</v>
      </c>
      <c r="BF25" s="11" t="s">
        <v>141</v>
      </c>
      <c r="BG25" s="11" t="s">
        <v>140</v>
      </c>
      <c r="BH25" s="11" t="s">
        <v>139</v>
      </c>
      <c r="BI25" s="11" t="s">
        <v>138</v>
      </c>
      <c r="BJ25" s="11" t="s">
        <v>137</v>
      </c>
      <c r="BK25" s="11" t="s">
        <v>136</v>
      </c>
      <c r="BL25" s="22" t="s">
        <v>143</v>
      </c>
      <c r="BM25" s="23"/>
      <c r="BN25" s="22" t="s">
        <v>144</v>
      </c>
      <c r="BO25" s="23"/>
      <c r="BP25" s="22" t="s">
        <v>145</v>
      </c>
      <c r="BQ25" s="23"/>
      <c r="BR25" s="11" t="s">
        <v>51</v>
      </c>
      <c r="BS25" s="11" t="s">
        <v>50</v>
      </c>
      <c r="BT25" s="11" t="s">
        <v>49</v>
      </c>
      <c r="BU25" s="11" t="s">
        <v>48</v>
      </c>
      <c r="BV25" s="11" t="s">
        <v>47</v>
      </c>
      <c r="BW25" s="11" t="s">
        <v>46</v>
      </c>
      <c r="BX25" s="11" t="s">
        <v>45</v>
      </c>
      <c r="BY25" s="11" t="s">
        <v>44</v>
      </c>
      <c r="BZ25" s="11" t="s">
        <v>43</v>
      </c>
      <c r="CA25" s="11" t="s">
        <v>42</v>
      </c>
      <c r="CB25" s="11" t="s">
        <v>41</v>
      </c>
      <c r="CC25" s="11" t="s">
        <v>40</v>
      </c>
      <c r="CD25" s="11" t="s">
        <v>39</v>
      </c>
      <c r="CE25" s="11" t="s">
        <v>38</v>
      </c>
      <c r="CF25" s="11" t="s">
        <v>37</v>
      </c>
      <c r="CG25" s="11" t="s">
        <v>36</v>
      </c>
      <c r="CH25" s="11" t="s">
        <v>35</v>
      </c>
      <c r="CI25" s="11" t="s">
        <v>34</v>
      </c>
      <c r="CJ25" s="11" t="s">
        <v>33</v>
      </c>
      <c r="CK25" s="11" t="s">
        <v>32</v>
      </c>
      <c r="CL25" s="11" t="s">
        <v>31</v>
      </c>
      <c r="CM25" s="11" t="s">
        <v>30</v>
      </c>
      <c r="CN25" s="11" t="s">
        <v>29</v>
      </c>
      <c r="CO25" s="11" t="s">
        <v>28</v>
      </c>
      <c r="CP25" s="11" t="s">
        <v>27</v>
      </c>
      <c r="CQ25" s="11" t="s">
        <v>26</v>
      </c>
      <c r="CR25" s="11" t="s">
        <v>25</v>
      </c>
      <c r="CS25" s="11" t="s">
        <v>24</v>
      </c>
      <c r="CT25" s="11" t="s">
        <v>23</v>
      </c>
      <c r="CU25" s="11" t="s">
        <v>22</v>
      </c>
    </row>
    <row r="26" spans="1:99" x14ac:dyDescent="0.15">
      <c r="B26" s="16">
        <v>0</v>
      </c>
      <c r="C26" s="15"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>
        <v>0</v>
      </c>
      <c r="BL26" s="15">
        <v>0.128</v>
      </c>
      <c r="BM26" s="15">
        <v>0.128</v>
      </c>
      <c r="BN26" s="15">
        <v>0.14599999999999999</v>
      </c>
      <c r="BO26" s="15">
        <v>0.14099999999999999</v>
      </c>
      <c r="BP26" s="15">
        <v>0.127</v>
      </c>
      <c r="BQ26" s="15">
        <v>0.127</v>
      </c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</row>
    <row r="27" spans="1:99" x14ac:dyDescent="0.15">
      <c r="B27" s="16">
        <v>5.7870370370370366E-5</v>
      </c>
      <c r="C27" s="15"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>
        <f>BK26+5</f>
        <v>5</v>
      </c>
      <c r="BL27" s="15">
        <v>0.128</v>
      </c>
      <c r="BM27" s="15">
        <v>0.128</v>
      </c>
      <c r="BN27" s="15">
        <v>0.15</v>
      </c>
      <c r="BO27" s="15">
        <v>0.14599999999999999</v>
      </c>
      <c r="BP27" s="15">
        <v>0.13100000000000001</v>
      </c>
      <c r="BQ27" s="15">
        <v>0.13</v>
      </c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</row>
    <row r="28" spans="1:99" x14ac:dyDescent="0.15">
      <c r="B28" s="16">
        <v>1.1574074074074073E-4</v>
      </c>
      <c r="C28" s="15"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>
        <f t="shared" ref="BK28:BK91" si="2">BK27+5</f>
        <v>10</v>
      </c>
      <c r="BL28" s="15">
        <v>0.128</v>
      </c>
      <c r="BM28" s="15">
        <v>0.128</v>
      </c>
      <c r="BN28" s="15">
        <v>0.154</v>
      </c>
      <c r="BO28" s="15">
        <v>0.14899999999999999</v>
      </c>
      <c r="BP28" s="15">
        <v>0.13500000000000001</v>
      </c>
      <c r="BQ28" s="15">
        <v>0.13300000000000001</v>
      </c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</row>
    <row r="29" spans="1:99" x14ac:dyDescent="0.15">
      <c r="B29" s="16">
        <v>1.7361111111111112E-4</v>
      </c>
      <c r="C29" s="15"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>
        <f t="shared" si="2"/>
        <v>15</v>
      </c>
      <c r="BL29" s="15">
        <v>0.128</v>
      </c>
      <c r="BM29" s="15">
        <v>0.128</v>
      </c>
      <c r="BN29" s="15">
        <v>0.158</v>
      </c>
      <c r="BO29" s="15">
        <v>0.153</v>
      </c>
      <c r="BP29" s="15">
        <v>0.13800000000000001</v>
      </c>
      <c r="BQ29" s="15">
        <v>0.13600000000000001</v>
      </c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</row>
    <row r="30" spans="1:99" x14ac:dyDescent="0.15">
      <c r="B30" s="16">
        <v>2.3148148148148146E-4</v>
      </c>
      <c r="C30" s="15"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>
        <f t="shared" si="2"/>
        <v>20</v>
      </c>
      <c r="BL30" s="15">
        <v>0.127</v>
      </c>
      <c r="BM30" s="15">
        <v>0.127</v>
      </c>
      <c r="BN30" s="15">
        <v>0.16200000000000001</v>
      </c>
      <c r="BO30" s="15">
        <v>0.157</v>
      </c>
      <c r="BP30" s="15">
        <v>0.14199999999999999</v>
      </c>
      <c r="BQ30" s="15">
        <v>0.13900000000000001</v>
      </c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</row>
    <row r="31" spans="1:99" x14ac:dyDescent="0.15">
      <c r="B31" s="16">
        <v>2.8935185185185189E-4</v>
      </c>
      <c r="C31" s="15"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>
        <f t="shared" si="2"/>
        <v>25</v>
      </c>
      <c r="BL31" s="15">
        <v>0.128</v>
      </c>
      <c r="BM31" s="15">
        <v>0.128</v>
      </c>
      <c r="BN31" s="15">
        <v>0.16600000000000001</v>
      </c>
      <c r="BO31" s="15">
        <v>0.16</v>
      </c>
      <c r="BP31" s="15">
        <v>0.14499999999999999</v>
      </c>
      <c r="BQ31" s="15">
        <v>0.14199999999999999</v>
      </c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</row>
    <row r="32" spans="1:99" x14ac:dyDescent="0.15">
      <c r="B32" s="16">
        <v>3.4722222222222224E-4</v>
      </c>
      <c r="C32" s="15"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>
        <f t="shared" si="2"/>
        <v>30</v>
      </c>
      <c r="BL32" s="15">
        <v>0.128</v>
      </c>
      <c r="BM32" s="15">
        <v>0.127</v>
      </c>
      <c r="BN32" s="15">
        <v>0.16900000000000001</v>
      </c>
      <c r="BO32" s="15">
        <v>0.16400000000000001</v>
      </c>
      <c r="BP32" s="15">
        <v>0.14799999999999999</v>
      </c>
      <c r="BQ32" s="15">
        <v>0.14499999999999999</v>
      </c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</row>
    <row r="33" spans="2:99" x14ac:dyDescent="0.15">
      <c r="B33" s="16">
        <v>4.0509259259259258E-4</v>
      </c>
      <c r="C33" s="15"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>
        <f t="shared" si="2"/>
        <v>35</v>
      </c>
      <c r="BL33" s="15">
        <v>0.127</v>
      </c>
      <c r="BM33" s="15">
        <v>0.127</v>
      </c>
      <c r="BN33" s="15">
        <v>0.17199999999999999</v>
      </c>
      <c r="BO33" s="15">
        <v>0.16700000000000001</v>
      </c>
      <c r="BP33" s="15">
        <v>0.151</v>
      </c>
      <c r="BQ33" s="15">
        <v>0.14799999999999999</v>
      </c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</row>
    <row r="34" spans="2:99" x14ac:dyDescent="0.15">
      <c r="B34" s="16">
        <v>4.6296296296296293E-4</v>
      </c>
      <c r="C34" s="15"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>
        <f t="shared" si="2"/>
        <v>40</v>
      </c>
      <c r="BL34" s="15">
        <v>0.127</v>
      </c>
      <c r="BM34" s="15">
        <v>0.127</v>
      </c>
      <c r="BN34" s="15">
        <v>0.17499999999999999</v>
      </c>
      <c r="BO34" s="15">
        <v>0.17</v>
      </c>
      <c r="BP34" s="15">
        <v>0.154</v>
      </c>
      <c r="BQ34" s="15">
        <v>0.151</v>
      </c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</row>
    <row r="35" spans="2:99" x14ac:dyDescent="0.15">
      <c r="B35" s="16">
        <v>5.2083333333333333E-4</v>
      </c>
      <c r="C35" s="15"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>
        <f t="shared" si="2"/>
        <v>45</v>
      </c>
      <c r="BL35" s="15">
        <v>0.128</v>
      </c>
      <c r="BM35" s="15">
        <v>0.127</v>
      </c>
      <c r="BN35" s="15">
        <v>0.17899999999999999</v>
      </c>
      <c r="BO35" s="15">
        <v>0.17299999999999999</v>
      </c>
      <c r="BP35" s="15">
        <v>0.156</v>
      </c>
      <c r="BQ35" s="15">
        <v>0.153</v>
      </c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</row>
    <row r="36" spans="2:99" x14ac:dyDescent="0.15">
      <c r="B36" s="16">
        <v>5.7870370370370378E-4</v>
      </c>
      <c r="C36" s="15"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>
        <f t="shared" si="2"/>
        <v>50</v>
      </c>
      <c r="BL36" s="15">
        <v>0.127</v>
      </c>
      <c r="BM36" s="15">
        <v>0.127</v>
      </c>
      <c r="BN36" s="15">
        <v>0.18099999999999999</v>
      </c>
      <c r="BO36" s="15">
        <v>0.17599999999999999</v>
      </c>
      <c r="BP36" s="15">
        <v>0.159</v>
      </c>
      <c r="BQ36" s="15">
        <v>0.156</v>
      </c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2:99" x14ac:dyDescent="0.15">
      <c r="B37" s="16">
        <v>6.3657407407407402E-4</v>
      </c>
      <c r="C37" s="15"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>
        <f t="shared" si="2"/>
        <v>55</v>
      </c>
      <c r="BL37" s="15">
        <v>0.127</v>
      </c>
      <c r="BM37" s="15">
        <v>0.127</v>
      </c>
      <c r="BN37" s="15">
        <v>0.184</v>
      </c>
      <c r="BO37" s="15">
        <v>0.18</v>
      </c>
      <c r="BP37" s="15">
        <v>0.16200000000000001</v>
      </c>
      <c r="BQ37" s="15">
        <v>0.159</v>
      </c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  <row r="38" spans="2:99" x14ac:dyDescent="0.15">
      <c r="B38" s="16">
        <v>6.9444444444444447E-4</v>
      </c>
      <c r="C38" s="15"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>
        <f t="shared" si="2"/>
        <v>60</v>
      </c>
      <c r="BL38" s="15">
        <v>0.127</v>
      </c>
      <c r="BM38" s="15">
        <v>0.127</v>
      </c>
      <c r="BN38" s="15">
        <v>0.186</v>
      </c>
      <c r="BO38" s="15">
        <v>0.184</v>
      </c>
      <c r="BP38" s="15">
        <v>0.16400000000000001</v>
      </c>
      <c r="BQ38" s="15">
        <v>0.161</v>
      </c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</row>
    <row r="39" spans="2:99" x14ac:dyDescent="0.15">
      <c r="B39" s="16">
        <v>7.5231481481481471E-4</v>
      </c>
      <c r="C39" s="15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>
        <f t="shared" si="2"/>
        <v>65</v>
      </c>
      <c r="BL39" s="15">
        <v>0.127</v>
      </c>
      <c r="BM39" s="15">
        <v>0.127</v>
      </c>
      <c r="BN39" s="15">
        <v>0.19</v>
      </c>
      <c r="BO39" s="15">
        <v>0.187</v>
      </c>
      <c r="BP39" s="15">
        <v>0.16700000000000001</v>
      </c>
      <c r="BQ39" s="15">
        <v>0.16400000000000001</v>
      </c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</row>
    <row r="40" spans="2:99" x14ac:dyDescent="0.15">
      <c r="B40" s="16">
        <v>8.1018518518518516E-4</v>
      </c>
      <c r="C40" s="15"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>
        <f t="shared" si="2"/>
        <v>70</v>
      </c>
      <c r="BL40" s="15">
        <v>0.127</v>
      </c>
      <c r="BM40" s="15">
        <v>0.127</v>
      </c>
      <c r="BN40" s="15">
        <v>0.193</v>
      </c>
      <c r="BO40" s="15">
        <v>0.19</v>
      </c>
      <c r="BP40" s="15">
        <v>0.17</v>
      </c>
      <c r="BQ40" s="15">
        <v>0.16600000000000001</v>
      </c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</row>
    <row r="41" spans="2:99" x14ac:dyDescent="0.15">
      <c r="B41" s="16">
        <v>8.6805555555555551E-4</v>
      </c>
      <c r="C41" s="15"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>
        <f t="shared" si="2"/>
        <v>75</v>
      </c>
      <c r="BL41" s="15">
        <v>0.127</v>
      </c>
      <c r="BM41" s="15">
        <v>0.127</v>
      </c>
      <c r="BN41" s="15">
        <v>0.19600000000000001</v>
      </c>
      <c r="BO41" s="15">
        <v>0.191</v>
      </c>
      <c r="BP41" s="15">
        <v>0.17199999999999999</v>
      </c>
      <c r="BQ41" s="15">
        <v>0.17</v>
      </c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</row>
    <row r="42" spans="2:99" x14ac:dyDescent="0.15">
      <c r="B42" s="16">
        <v>9.2592592592592585E-4</v>
      </c>
      <c r="C42" s="15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>
        <f t="shared" si="2"/>
        <v>80</v>
      </c>
      <c r="BL42" s="15">
        <v>0.127</v>
      </c>
      <c r="BM42" s="15">
        <v>0.127</v>
      </c>
      <c r="BN42" s="15">
        <v>0.19900000000000001</v>
      </c>
      <c r="BO42" s="15">
        <v>0.193</v>
      </c>
      <c r="BP42" s="15">
        <v>0.17399999999999999</v>
      </c>
      <c r="BQ42" s="15">
        <v>0.17199999999999999</v>
      </c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</row>
    <row r="43" spans="2:99" x14ac:dyDescent="0.15">
      <c r="B43" s="16">
        <v>9.8379629629629642E-4</v>
      </c>
      <c r="C43" s="15"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>
        <f t="shared" si="2"/>
        <v>85</v>
      </c>
      <c r="BL43" s="15">
        <v>0.127</v>
      </c>
      <c r="BM43" s="15">
        <v>0.126</v>
      </c>
      <c r="BN43" s="15">
        <v>0.20300000000000001</v>
      </c>
      <c r="BO43" s="15">
        <v>0.19600000000000001</v>
      </c>
      <c r="BP43" s="15">
        <v>0.17699999999999999</v>
      </c>
      <c r="BQ43" s="15">
        <v>0.17399999999999999</v>
      </c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</row>
    <row r="44" spans="2:99" x14ac:dyDescent="0.15">
      <c r="B44" s="16">
        <v>1.0416666666666667E-3</v>
      </c>
      <c r="C44" s="15"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>
        <f t="shared" si="2"/>
        <v>90</v>
      </c>
      <c r="BL44" s="15">
        <v>0.127</v>
      </c>
      <c r="BM44" s="15">
        <v>0.126</v>
      </c>
      <c r="BN44" s="15">
        <v>0.20599999999999999</v>
      </c>
      <c r="BO44" s="15">
        <v>0.2</v>
      </c>
      <c r="BP44" s="15">
        <v>0.17899999999999999</v>
      </c>
      <c r="BQ44" s="15">
        <v>0.17699999999999999</v>
      </c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</row>
    <row r="45" spans="2:99" x14ac:dyDescent="0.15">
      <c r="B45" s="16">
        <v>1.0995370370370371E-3</v>
      </c>
      <c r="C45" s="15"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>
        <f t="shared" si="2"/>
        <v>95</v>
      </c>
      <c r="BL45" s="15">
        <v>0.127</v>
      </c>
      <c r="BM45" s="15">
        <v>0.126</v>
      </c>
      <c r="BN45" s="15">
        <v>0.20799999999999999</v>
      </c>
      <c r="BO45" s="15">
        <v>0.20200000000000001</v>
      </c>
      <c r="BP45" s="15">
        <v>0.182</v>
      </c>
      <c r="BQ45" s="15">
        <v>0.17899999999999999</v>
      </c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</row>
    <row r="46" spans="2:99" x14ac:dyDescent="0.15">
      <c r="B46" s="16">
        <v>1.1574074074074073E-3</v>
      </c>
      <c r="C46" s="15"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>
        <f t="shared" si="2"/>
        <v>100</v>
      </c>
      <c r="BL46" s="15">
        <v>0.127</v>
      </c>
      <c r="BM46" s="15">
        <v>0.126</v>
      </c>
      <c r="BN46" s="15">
        <v>0.21099999999999999</v>
      </c>
      <c r="BO46" s="15">
        <v>0.20499999999999999</v>
      </c>
      <c r="BP46" s="15">
        <v>0.184</v>
      </c>
      <c r="BQ46" s="15">
        <v>0.182</v>
      </c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</row>
    <row r="47" spans="2:99" x14ac:dyDescent="0.15">
      <c r="B47" s="16">
        <v>1.2152777777777778E-3</v>
      </c>
      <c r="C47" s="15"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>
        <f t="shared" si="2"/>
        <v>105</v>
      </c>
      <c r="BL47" s="15">
        <v>0.127</v>
      </c>
      <c r="BM47" s="15">
        <v>0.127</v>
      </c>
      <c r="BN47" s="15">
        <v>0.21299999999999999</v>
      </c>
      <c r="BO47" s="15">
        <v>0.20799999999999999</v>
      </c>
      <c r="BP47" s="15">
        <v>0.187</v>
      </c>
      <c r="BQ47" s="15">
        <v>0.184</v>
      </c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</row>
    <row r="48" spans="2:99" x14ac:dyDescent="0.15">
      <c r="B48" s="16">
        <v>1.2731481481481483E-3</v>
      </c>
      <c r="C48" s="15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>
        <f t="shared" si="2"/>
        <v>110</v>
      </c>
      <c r="BL48" s="15">
        <v>0.127</v>
      </c>
      <c r="BM48" s="15">
        <v>0.127</v>
      </c>
      <c r="BN48" s="15">
        <v>0.216</v>
      </c>
      <c r="BO48" s="15">
        <v>0.21099999999999999</v>
      </c>
      <c r="BP48" s="15">
        <v>0.19</v>
      </c>
      <c r="BQ48" s="15">
        <v>0.185</v>
      </c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</row>
    <row r="49" spans="2:99" x14ac:dyDescent="0.15">
      <c r="B49" s="16">
        <v>1.3310185185185185E-3</v>
      </c>
      <c r="C49" s="15"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>
        <f t="shared" si="2"/>
        <v>115</v>
      </c>
      <c r="BL49" s="15">
        <v>0.127</v>
      </c>
      <c r="BM49" s="15">
        <v>0.127</v>
      </c>
      <c r="BN49" s="15">
        <v>0.218</v>
      </c>
      <c r="BO49" s="15">
        <v>0.214</v>
      </c>
      <c r="BP49" s="15">
        <v>0.192</v>
      </c>
      <c r="BQ49" s="15">
        <v>0.188</v>
      </c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</row>
    <row r="50" spans="2:99" x14ac:dyDescent="0.15">
      <c r="B50" s="16">
        <v>1.3888888888888889E-3</v>
      </c>
      <c r="C50" s="15"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>
        <f t="shared" si="2"/>
        <v>120</v>
      </c>
      <c r="BL50" s="15">
        <v>0.127</v>
      </c>
      <c r="BM50" s="15">
        <v>0.127</v>
      </c>
      <c r="BN50" s="15">
        <v>0.221</v>
      </c>
      <c r="BO50" s="15">
        <v>0.216</v>
      </c>
      <c r="BP50" s="15">
        <v>0.19400000000000001</v>
      </c>
      <c r="BQ50" s="15">
        <v>0.191</v>
      </c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</row>
    <row r="51" spans="2:99" x14ac:dyDescent="0.15">
      <c r="B51" s="16">
        <v>1.4467592592592594E-3</v>
      </c>
      <c r="C51" s="15"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>
        <f t="shared" si="2"/>
        <v>125</v>
      </c>
      <c r="BL51" s="15">
        <v>0.127</v>
      </c>
      <c r="BM51" s="15">
        <v>0.126</v>
      </c>
      <c r="BN51" s="15">
        <v>0.224</v>
      </c>
      <c r="BO51" s="15">
        <v>0.219</v>
      </c>
      <c r="BP51" s="15">
        <v>0.19600000000000001</v>
      </c>
      <c r="BQ51" s="15">
        <v>0.193</v>
      </c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</row>
    <row r="52" spans="2:99" x14ac:dyDescent="0.15">
      <c r="B52" s="16">
        <v>1.5046296296296294E-3</v>
      </c>
      <c r="C52" s="15"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>
        <f t="shared" si="2"/>
        <v>130</v>
      </c>
      <c r="BL52" s="15">
        <v>0.127</v>
      </c>
      <c r="BM52" s="15">
        <v>0.126</v>
      </c>
      <c r="BN52" s="15">
        <v>0.22600000000000001</v>
      </c>
      <c r="BO52" s="15">
        <v>0.223</v>
      </c>
      <c r="BP52" s="15">
        <v>0.19800000000000001</v>
      </c>
      <c r="BQ52" s="15">
        <v>0.19500000000000001</v>
      </c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</row>
    <row r="53" spans="2:99" x14ac:dyDescent="0.15">
      <c r="B53" s="16">
        <v>1.5624999999999999E-3</v>
      </c>
      <c r="C53" s="15"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>
        <f t="shared" si="2"/>
        <v>135</v>
      </c>
      <c r="BL53" s="15">
        <v>0.127</v>
      </c>
      <c r="BM53" s="15">
        <v>0.126</v>
      </c>
      <c r="BN53" s="15">
        <v>0.22900000000000001</v>
      </c>
      <c r="BO53" s="15">
        <v>0.22600000000000001</v>
      </c>
      <c r="BP53" s="15">
        <v>0.2</v>
      </c>
      <c r="BQ53" s="15">
        <v>0.19700000000000001</v>
      </c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</row>
    <row r="54" spans="2:99" x14ac:dyDescent="0.15">
      <c r="B54" s="16">
        <v>1.6203703703703703E-3</v>
      </c>
      <c r="C54" s="15"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>
        <f t="shared" si="2"/>
        <v>140</v>
      </c>
      <c r="BL54" s="15">
        <v>0.127</v>
      </c>
      <c r="BM54" s="15">
        <v>0.126</v>
      </c>
      <c r="BN54" s="15">
        <v>0.23200000000000001</v>
      </c>
      <c r="BO54" s="15">
        <v>0.22800000000000001</v>
      </c>
      <c r="BP54" s="15">
        <v>0.20200000000000001</v>
      </c>
      <c r="BQ54" s="15">
        <v>0.19900000000000001</v>
      </c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</row>
    <row r="55" spans="2:99" x14ac:dyDescent="0.15">
      <c r="B55" s="16">
        <v>1.6782407407407406E-3</v>
      </c>
      <c r="C55" s="15"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>
        <f t="shared" si="2"/>
        <v>145</v>
      </c>
      <c r="BL55" s="15">
        <v>0.127</v>
      </c>
      <c r="BM55" s="15">
        <v>0.126</v>
      </c>
      <c r="BN55" s="15">
        <v>0.23400000000000001</v>
      </c>
      <c r="BO55" s="15">
        <v>0.23100000000000001</v>
      </c>
      <c r="BP55" s="15">
        <v>0.20399999999999999</v>
      </c>
      <c r="BQ55" s="15">
        <v>0.20100000000000001</v>
      </c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</row>
    <row r="56" spans="2:99" x14ac:dyDescent="0.15">
      <c r="B56" s="16">
        <v>1.736111111111111E-3</v>
      </c>
      <c r="C56" s="15"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>
        <f t="shared" si="2"/>
        <v>150</v>
      </c>
      <c r="BL56" s="15">
        <v>0.127</v>
      </c>
      <c r="BM56" s="15">
        <v>0.127</v>
      </c>
      <c r="BN56" s="15">
        <v>0.23599999999999999</v>
      </c>
      <c r="BO56" s="15">
        <v>0.23300000000000001</v>
      </c>
      <c r="BP56" s="15">
        <v>0.20599999999999999</v>
      </c>
      <c r="BQ56" s="15">
        <v>0.20399999999999999</v>
      </c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</row>
    <row r="57" spans="2:99" x14ac:dyDescent="0.15">
      <c r="B57" s="16">
        <v>1.7939814814814815E-3</v>
      </c>
      <c r="C57" s="15"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>
        <f t="shared" si="2"/>
        <v>155</v>
      </c>
      <c r="BL57" s="15">
        <v>0.127</v>
      </c>
      <c r="BM57" s="15">
        <v>0.127</v>
      </c>
      <c r="BN57" s="15">
        <v>0.23899999999999999</v>
      </c>
      <c r="BO57" s="15">
        <v>0.23499999999999999</v>
      </c>
      <c r="BP57" s="15">
        <v>0.20799999999999999</v>
      </c>
      <c r="BQ57" s="15">
        <v>0.20599999999999999</v>
      </c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</row>
    <row r="58" spans="2:99" x14ac:dyDescent="0.15">
      <c r="B58" s="16">
        <v>1.8518518518518517E-3</v>
      </c>
      <c r="C58" s="15"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>
        <f t="shared" si="2"/>
        <v>160</v>
      </c>
      <c r="BL58" s="15">
        <v>0.127</v>
      </c>
      <c r="BM58" s="15">
        <v>0.127</v>
      </c>
      <c r="BN58" s="15">
        <v>0.24199999999999999</v>
      </c>
      <c r="BO58" s="15">
        <v>0.23799999999999999</v>
      </c>
      <c r="BP58" s="15">
        <v>0.20899999999999999</v>
      </c>
      <c r="BQ58" s="15">
        <v>0.20899999999999999</v>
      </c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</row>
    <row r="59" spans="2:99" x14ac:dyDescent="0.15">
      <c r="B59" s="16">
        <v>1.9097222222222222E-3</v>
      </c>
      <c r="C59" s="15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>
        <f t="shared" si="2"/>
        <v>165</v>
      </c>
      <c r="BL59" s="15">
        <v>0.127</v>
      </c>
      <c r="BM59" s="15">
        <v>0.127</v>
      </c>
      <c r="BN59" s="15">
        <v>0.24399999999999999</v>
      </c>
      <c r="BO59" s="15">
        <v>0.24</v>
      </c>
      <c r="BP59" s="15">
        <v>0.21099999999999999</v>
      </c>
      <c r="BQ59" s="15">
        <v>0.21099999999999999</v>
      </c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</row>
    <row r="60" spans="2:99" x14ac:dyDescent="0.15">
      <c r="B60" s="16">
        <v>1.9675925925925928E-3</v>
      </c>
      <c r="C60" s="15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>
        <f t="shared" si="2"/>
        <v>170</v>
      </c>
      <c r="BL60" s="15">
        <v>0.127</v>
      </c>
      <c r="BM60" s="15">
        <v>0.127</v>
      </c>
      <c r="BN60" s="15">
        <v>0.246</v>
      </c>
      <c r="BO60" s="15">
        <v>0.24299999999999999</v>
      </c>
      <c r="BP60" s="15">
        <v>0.21199999999999999</v>
      </c>
      <c r="BQ60" s="15">
        <v>0.21299999999999999</v>
      </c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</row>
    <row r="61" spans="2:99" x14ac:dyDescent="0.15">
      <c r="B61" s="16">
        <v>2.0254629629629629E-3</v>
      </c>
      <c r="C61" s="15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>
        <f t="shared" si="2"/>
        <v>175</v>
      </c>
      <c r="BL61" s="15">
        <v>0.127</v>
      </c>
      <c r="BM61" s="15">
        <v>0.127</v>
      </c>
      <c r="BN61" s="15">
        <v>0.249</v>
      </c>
      <c r="BO61" s="15">
        <v>0.246</v>
      </c>
      <c r="BP61" s="15">
        <v>0.21299999999999999</v>
      </c>
      <c r="BQ61" s="15">
        <v>0.215</v>
      </c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</row>
    <row r="62" spans="2:99" x14ac:dyDescent="0.15">
      <c r="B62" s="16">
        <v>2.0833333333333333E-3</v>
      </c>
      <c r="C62" s="15"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>
        <f t="shared" si="2"/>
        <v>180</v>
      </c>
      <c r="BL62" s="15">
        <v>0.127</v>
      </c>
      <c r="BM62" s="15">
        <v>0.127</v>
      </c>
      <c r="BN62" s="15">
        <v>0.25</v>
      </c>
      <c r="BO62" s="15">
        <v>0.248</v>
      </c>
      <c r="BP62" s="15">
        <v>0.215</v>
      </c>
      <c r="BQ62" s="15">
        <v>0.217</v>
      </c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</row>
    <row r="63" spans="2:99" x14ac:dyDescent="0.15">
      <c r="B63" s="16">
        <v>2.1412037037037038E-3</v>
      </c>
      <c r="C63" s="15"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>
        <f t="shared" si="2"/>
        <v>185</v>
      </c>
      <c r="BL63" s="15">
        <v>0.127</v>
      </c>
      <c r="BM63" s="15">
        <v>0.127</v>
      </c>
      <c r="BN63" s="15">
        <v>0.253</v>
      </c>
      <c r="BO63" s="15">
        <v>0.251</v>
      </c>
      <c r="BP63" s="15">
        <v>0.216</v>
      </c>
      <c r="BQ63" s="15">
        <v>0.219</v>
      </c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</row>
    <row r="64" spans="2:99" x14ac:dyDescent="0.15">
      <c r="B64" s="16">
        <v>2.1990740740740742E-3</v>
      </c>
      <c r="C64" s="15"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>
        <f t="shared" si="2"/>
        <v>190</v>
      </c>
      <c r="BL64" s="15">
        <v>0.127</v>
      </c>
      <c r="BM64" s="15">
        <v>0.127</v>
      </c>
      <c r="BN64" s="15">
        <v>0.255</v>
      </c>
      <c r="BO64" s="15">
        <v>0.254</v>
      </c>
      <c r="BP64" s="15">
        <v>0.217</v>
      </c>
      <c r="BQ64" s="15">
        <v>0.221</v>
      </c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</row>
    <row r="65" spans="2:99" x14ac:dyDescent="0.15">
      <c r="B65" s="16">
        <v>2.2569444444444447E-3</v>
      </c>
      <c r="C65" s="15"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>
        <f t="shared" si="2"/>
        <v>195</v>
      </c>
      <c r="BL65" s="15">
        <v>0.127</v>
      </c>
      <c r="BM65" s="15">
        <v>0.127</v>
      </c>
      <c r="BN65" s="15">
        <v>0.25600000000000001</v>
      </c>
      <c r="BO65" s="15">
        <v>0.25600000000000001</v>
      </c>
      <c r="BP65" s="15">
        <v>0.219</v>
      </c>
      <c r="BQ65" s="15">
        <v>0.223</v>
      </c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</row>
    <row r="66" spans="2:99" x14ac:dyDescent="0.15">
      <c r="B66" s="16">
        <v>2.3148148148148151E-3</v>
      </c>
      <c r="C66" s="15"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>
        <f t="shared" si="2"/>
        <v>200</v>
      </c>
      <c r="BL66" s="15">
        <v>0.127</v>
      </c>
      <c r="BM66" s="15">
        <v>0.127</v>
      </c>
      <c r="BN66" s="15">
        <v>0.25800000000000001</v>
      </c>
      <c r="BO66" s="15">
        <v>0.25800000000000001</v>
      </c>
      <c r="BP66" s="15">
        <v>0.221</v>
      </c>
      <c r="BQ66" s="15">
        <v>0.22500000000000001</v>
      </c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</row>
    <row r="67" spans="2:99" x14ac:dyDescent="0.15">
      <c r="B67" s="16">
        <v>2.3726851851851851E-3</v>
      </c>
      <c r="C67" s="15"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>
        <f t="shared" si="2"/>
        <v>205</v>
      </c>
      <c r="BL67" s="15">
        <v>0.127</v>
      </c>
      <c r="BM67" s="15">
        <v>0.127</v>
      </c>
      <c r="BN67" s="15">
        <v>0.26</v>
      </c>
      <c r="BO67" s="15">
        <v>0.26</v>
      </c>
      <c r="BP67" s="15">
        <v>0.222</v>
      </c>
      <c r="BQ67" s="15">
        <v>0.22800000000000001</v>
      </c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</row>
    <row r="68" spans="2:99" x14ac:dyDescent="0.15">
      <c r="B68" s="16">
        <v>2.4305555555555556E-3</v>
      </c>
      <c r="C68" s="15"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>
        <f t="shared" si="2"/>
        <v>210</v>
      </c>
      <c r="BL68" s="15">
        <v>0.127</v>
      </c>
      <c r="BM68" s="15">
        <v>0.127</v>
      </c>
      <c r="BN68" s="15">
        <v>0.26200000000000001</v>
      </c>
      <c r="BO68" s="15">
        <v>0.26200000000000001</v>
      </c>
      <c r="BP68" s="15">
        <v>0.224</v>
      </c>
      <c r="BQ68" s="15">
        <v>0.23</v>
      </c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</row>
    <row r="69" spans="2:99" x14ac:dyDescent="0.15">
      <c r="B69" s="16">
        <v>2.488425925925926E-3</v>
      </c>
      <c r="C69" s="15"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>
        <f t="shared" si="2"/>
        <v>215</v>
      </c>
      <c r="BL69" s="15">
        <v>0.127</v>
      </c>
      <c r="BM69" s="15">
        <v>0.127</v>
      </c>
      <c r="BN69" s="15">
        <v>0.26300000000000001</v>
      </c>
      <c r="BO69" s="15">
        <v>0.26300000000000001</v>
      </c>
      <c r="BP69" s="15">
        <v>0.224</v>
      </c>
      <c r="BQ69" s="15">
        <v>0.23200000000000001</v>
      </c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</row>
    <row r="70" spans="2:99" x14ac:dyDescent="0.15">
      <c r="B70" s="16">
        <v>2.5462962962962961E-3</v>
      </c>
      <c r="C70" s="15"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>
        <f t="shared" si="2"/>
        <v>220</v>
      </c>
      <c r="BL70" s="15">
        <v>0.127</v>
      </c>
      <c r="BM70" s="15">
        <v>0.127</v>
      </c>
      <c r="BN70" s="15">
        <v>0.26500000000000001</v>
      </c>
      <c r="BO70" s="15">
        <v>0.26500000000000001</v>
      </c>
      <c r="BP70" s="15">
        <v>0.22600000000000001</v>
      </c>
      <c r="BQ70" s="15">
        <v>0.23400000000000001</v>
      </c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</row>
    <row r="71" spans="2:99" x14ac:dyDescent="0.15">
      <c r="B71" s="16">
        <v>2.6041666666666665E-3</v>
      </c>
      <c r="C71" s="15"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>
        <f t="shared" si="2"/>
        <v>225</v>
      </c>
      <c r="BL71" s="15">
        <v>0.127</v>
      </c>
      <c r="BM71" s="15">
        <v>0.127</v>
      </c>
      <c r="BN71" s="15">
        <v>0.26700000000000002</v>
      </c>
      <c r="BO71" s="15">
        <v>0.26700000000000002</v>
      </c>
      <c r="BP71" s="15">
        <v>0.22700000000000001</v>
      </c>
      <c r="BQ71" s="15">
        <v>0.23599999999999999</v>
      </c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</row>
    <row r="72" spans="2:99" x14ac:dyDescent="0.15">
      <c r="B72" s="16">
        <v>2.6620370370370374E-3</v>
      </c>
      <c r="C72" s="15"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>
        <f t="shared" si="2"/>
        <v>230</v>
      </c>
      <c r="BL72" s="15">
        <v>0.127</v>
      </c>
      <c r="BM72" s="15">
        <v>0.127</v>
      </c>
      <c r="BN72" s="15">
        <v>0.26900000000000002</v>
      </c>
      <c r="BO72" s="15">
        <v>0.26900000000000002</v>
      </c>
      <c r="BP72" s="15">
        <v>0.22800000000000001</v>
      </c>
      <c r="BQ72" s="15">
        <v>0.23699999999999999</v>
      </c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</row>
    <row r="73" spans="2:99" x14ac:dyDescent="0.15">
      <c r="B73" s="16">
        <v>2.7199074074074074E-3</v>
      </c>
      <c r="C73" s="15"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>
        <f t="shared" si="2"/>
        <v>235</v>
      </c>
      <c r="BL73" s="15">
        <v>0.127</v>
      </c>
      <c r="BM73" s="15">
        <v>0.127</v>
      </c>
      <c r="BN73" s="15">
        <v>0.27100000000000002</v>
      </c>
      <c r="BO73" s="15">
        <v>0.27</v>
      </c>
      <c r="BP73" s="15">
        <v>0.23</v>
      </c>
      <c r="BQ73" s="15">
        <v>0.24</v>
      </c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</row>
    <row r="74" spans="2:99" x14ac:dyDescent="0.15">
      <c r="B74" s="16">
        <v>2.7777777777777779E-3</v>
      </c>
      <c r="C74" s="15"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>
        <f t="shared" si="2"/>
        <v>240</v>
      </c>
      <c r="BL74" s="15">
        <v>0.127</v>
      </c>
      <c r="BM74" s="15">
        <v>0.127</v>
      </c>
      <c r="BN74" s="15">
        <v>0.27300000000000002</v>
      </c>
      <c r="BO74" s="15">
        <v>0.27200000000000002</v>
      </c>
      <c r="BP74" s="15">
        <v>0.23100000000000001</v>
      </c>
      <c r="BQ74" s="15">
        <v>0.24099999999999999</v>
      </c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</row>
    <row r="75" spans="2:99" x14ac:dyDescent="0.15">
      <c r="B75" s="16">
        <v>2.8356481481481479E-3</v>
      </c>
      <c r="C75" s="15"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>
        <f t="shared" si="2"/>
        <v>245</v>
      </c>
      <c r="BL75" s="15">
        <v>0.127</v>
      </c>
      <c r="BM75" s="15">
        <v>0.127</v>
      </c>
      <c r="BN75" s="15">
        <v>0.27500000000000002</v>
      </c>
      <c r="BO75" s="15">
        <v>0.27400000000000002</v>
      </c>
      <c r="BP75" s="15">
        <v>0.23200000000000001</v>
      </c>
      <c r="BQ75" s="15">
        <v>0.24299999999999999</v>
      </c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</row>
    <row r="76" spans="2:99" x14ac:dyDescent="0.15">
      <c r="B76" s="16">
        <v>2.8935185185185188E-3</v>
      </c>
      <c r="C76" s="15"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>
        <f t="shared" si="2"/>
        <v>250</v>
      </c>
      <c r="BL76" s="15">
        <v>0.127</v>
      </c>
      <c r="BM76" s="15">
        <v>0.127</v>
      </c>
      <c r="BN76" s="15">
        <v>0.27600000000000002</v>
      </c>
      <c r="BO76" s="15">
        <v>0.27600000000000002</v>
      </c>
      <c r="BP76" s="15">
        <v>0.23400000000000001</v>
      </c>
      <c r="BQ76" s="15">
        <v>0.245</v>
      </c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</row>
    <row r="77" spans="2:99" x14ac:dyDescent="0.15">
      <c r="B77" s="16">
        <v>2.9513888888888888E-3</v>
      </c>
      <c r="C77" s="15"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>
        <f t="shared" si="2"/>
        <v>255</v>
      </c>
      <c r="BL77" s="15">
        <v>0.126</v>
      </c>
      <c r="BM77" s="15">
        <v>0.127</v>
      </c>
      <c r="BN77" s="15">
        <v>0.27800000000000002</v>
      </c>
      <c r="BO77" s="15">
        <v>0.27800000000000002</v>
      </c>
      <c r="BP77" s="15">
        <v>0.23499999999999999</v>
      </c>
      <c r="BQ77" s="15">
        <v>0.247</v>
      </c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</row>
    <row r="78" spans="2:99" x14ac:dyDescent="0.15">
      <c r="B78" s="16">
        <v>3.0092592592592588E-3</v>
      </c>
      <c r="C78" s="15"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>
        <f t="shared" si="2"/>
        <v>260</v>
      </c>
      <c r="BL78" s="15">
        <v>0.127</v>
      </c>
      <c r="BM78" s="15">
        <v>0.127</v>
      </c>
      <c r="BN78" s="15">
        <v>0.28000000000000003</v>
      </c>
      <c r="BO78" s="15">
        <v>0.28000000000000003</v>
      </c>
      <c r="BP78" s="15">
        <v>0.23599999999999999</v>
      </c>
      <c r="BQ78" s="15">
        <v>0.249</v>
      </c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</row>
    <row r="79" spans="2:99" x14ac:dyDescent="0.15">
      <c r="B79" s="16">
        <v>3.0671296296296297E-3</v>
      </c>
      <c r="C79" s="15"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>
        <f t="shared" si="2"/>
        <v>265</v>
      </c>
      <c r="BL79" s="15">
        <v>0.127</v>
      </c>
      <c r="BM79" s="15">
        <v>0.127</v>
      </c>
      <c r="BN79" s="15">
        <v>0.28100000000000003</v>
      </c>
      <c r="BO79" s="15">
        <v>0.28199999999999997</v>
      </c>
      <c r="BP79" s="15">
        <v>0.23699999999999999</v>
      </c>
      <c r="BQ79" s="15">
        <v>0.251</v>
      </c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</row>
    <row r="80" spans="2:99" x14ac:dyDescent="0.15">
      <c r="B80" s="16">
        <v>3.1249999999999997E-3</v>
      </c>
      <c r="C80" s="15"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>
        <f t="shared" si="2"/>
        <v>270</v>
      </c>
      <c r="BL80" s="15">
        <v>0.127</v>
      </c>
      <c r="BM80" s="15">
        <v>0.127</v>
      </c>
      <c r="BN80" s="15">
        <v>0.28299999999999997</v>
      </c>
      <c r="BO80" s="15">
        <v>0.28299999999999997</v>
      </c>
      <c r="BP80" s="15">
        <v>0.23799999999999999</v>
      </c>
      <c r="BQ80" s="15">
        <v>0.253</v>
      </c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</row>
    <row r="81" spans="2:99" x14ac:dyDescent="0.15">
      <c r="B81" s="16">
        <v>3.1828703703703702E-3</v>
      </c>
      <c r="C81" s="15"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>
        <f t="shared" si="2"/>
        <v>275</v>
      </c>
      <c r="BL81" s="15">
        <v>0.126</v>
      </c>
      <c r="BM81" s="15">
        <v>0.127</v>
      </c>
      <c r="BN81" s="15">
        <v>0.28499999999999998</v>
      </c>
      <c r="BO81" s="15">
        <v>0.28499999999999998</v>
      </c>
      <c r="BP81" s="15">
        <v>0.23899999999999999</v>
      </c>
      <c r="BQ81" s="15">
        <v>0.255</v>
      </c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</row>
    <row r="82" spans="2:99" x14ac:dyDescent="0.15">
      <c r="B82" s="16">
        <v>3.2407407407407406E-3</v>
      </c>
      <c r="C82" s="15"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>
        <f t="shared" si="2"/>
        <v>280</v>
      </c>
      <c r="BL82" s="15">
        <v>0.127</v>
      </c>
      <c r="BM82" s="15">
        <v>0.127</v>
      </c>
      <c r="BN82" s="15">
        <v>0.28599999999999998</v>
      </c>
      <c r="BO82" s="15">
        <v>0.28599999999999998</v>
      </c>
      <c r="BP82" s="15">
        <v>0.24099999999999999</v>
      </c>
      <c r="BQ82" s="15">
        <v>0.25700000000000001</v>
      </c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</row>
    <row r="83" spans="2:99" x14ac:dyDescent="0.15">
      <c r="B83" s="16">
        <v>3.2986111111111111E-3</v>
      </c>
      <c r="C83" s="15"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>
        <f t="shared" si="2"/>
        <v>285</v>
      </c>
      <c r="BL83" s="15">
        <v>0.126</v>
      </c>
      <c r="BM83" s="15">
        <v>0.127</v>
      </c>
      <c r="BN83" s="15">
        <v>0.28799999999999998</v>
      </c>
      <c r="BO83" s="15">
        <v>0.28799999999999998</v>
      </c>
      <c r="BP83" s="15">
        <v>0.24199999999999999</v>
      </c>
      <c r="BQ83" s="15">
        <v>0.25800000000000001</v>
      </c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</row>
    <row r="84" spans="2:99" x14ac:dyDescent="0.15">
      <c r="B84" s="16">
        <v>3.3564814814814811E-3</v>
      </c>
      <c r="C84" s="15"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>
        <f t="shared" si="2"/>
        <v>290</v>
      </c>
      <c r="BL84" s="15">
        <v>0.127</v>
      </c>
      <c r="BM84" s="15">
        <v>0.127</v>
      </c>
      <c r="BN84" s="15">
        <v>0.28999999999999998</v>
      </c>
      <c r="BO84" s="15">
        <v>0.28999999999999998</v>
      </c>
      <c r="BP84" s="15">
        <v>0.24299999999999999</v>
      </c>
      <c r="BQ84" s="15">
        <v>0.26</v>
      </c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</row>
    <row r="85" spans="2:99" x14ac:dyDescent="0.15">
      <c r="B85" s="16">
        <v>3.414351851851852E-3</v>
      </c>
      <c r="C85" s="15"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>
        <f t="shared" si="2"/>
        <v>295</v>
      </c>
      <c r="BL85" s="15">
        <v>0.126</v>
      </c>
      <c r="BM85" s="15">
        <v>0.127</v>
      </c>
      <c r="BN85" s="15">
        <v>0.29099999999999998</v>
      </c>
      <c r="BO85" s="15">
        <v>0.29099999999999998</v>
      </c>
      <c r="BP85" s="15">
        <v>0.24399999999999999</v>
      </c>
      <c r="BQ85" s="15">
        <v>0.26100000000000001</v>
      </c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</row>
    <row r="86" spans="2:99" x14ac:dyDescent="0.15">
      <c r="B86" s="16">
        <v>3.472222222222222E-3</v>
      </c>
      <c r="C86" s="15"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>
        <f t="shared" si="2"/>
        <v>300</v>
      </c>
      <c r="BL86" s="15">
        <v>0.127</v>
      </c>
      <c r="BM86" s="15">
        <v>0.127</v>
      </c>
      <c r="BN86" s="15">
        <v>0.29299999999999998</v>
      </c>
      <c r="BO86" s="15">
        <v>0.29199999999999998</v>
      </c>
      <c r="BP86" s="15">
        <v>0.245</v>
      </c>
      <c r="BQ86" s="15">
        <v>0.26300000000000001</v>
      </c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</row>
    <row r="87" spans="2:99" x14ac:dyDescent="0.15">
      <c r="B87" s="16">
        <v>3.530092592592592E-3</v>
      </c>
      <c r="C87" s="15"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>
        <f t="shared" si="2"/>
        <v>305</v>
      </c>
      <c r="BL87" s="15">
        <v>0.127</v>
      </c>
      <c r="BM87" s="15">
        <v>0.126</v>
      </c>
      <c r="BN87" s="15">
        <v>0.29499999999999998</v>
      </c>
      <c r="BO87" s="15">
        <v>0.29399999999999998</v>
      </c>
      <c r="BP87" s="15">
        <v>0.246</v>
      </c>
      <c r="BQ87" s="15">
        <v>0.26500000000000001</v>
      </c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</row>
    <row r="88" spans="2:99" x14ac:dyDescent="0.15">
      <c r="B88" s="16">
        <v>3.5879629629629629E-3</v>
      </c>
      <c r="C88" s="15"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>
        <f t="shared" si="2"/>
        <v>310</v>
      </c>
      <c r="BL88" s="15">
        <v>0.126</v>
      </c>
      <c r="BM88" s="15">
        <v>0.127</v>
      </c>
      <c r="BN88" s="15">
        <v>0.29599999999999999</v>
      </c>
      <c r="BO88" s="15">
        <v>0.29499999999999998</v>
      </c>
      <c r="BP88" s="15">
        <v>0.246</v>
      </c>
      <c r="BQ88" s="15">
        <v>0.26600000000000001</v>
      </c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</row>
    <row r="89" spans="2:99" x14ac:dyDescent="0.15">
      <c r="B89" s="16">
        <v>3.645833333333333E-3</v>
      </c>
      <c r="C89" s="15"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>
        <f t="shared" si="2"/>
        <v>315</v>
      </c>
      <c r="BL89" s="15">
        <v>0.126</v>
      </c>
      <c r="BM89" s="15">
        <v>0.127</v>
      </c>
      <c r="BN89" s="15">
        <v>0.29699999999999999</v>
      </c>
      <c r="BO89" s="15">
        <v>0.29599999999999999</v>
      </c>
      <c r="BP89" s="15">
        <v>0.248</v>
      </c>
      <c r="BQ89" s="15">
        <v>0.26700000000000002</v>
      </c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</row>
    <row r="90" spans="2:99" x14ac:dyDescent="0.15">
      <c r="B90" s="16">
        <v>3.7037037037037034E-3</v>
      </c>
      <c r="C90" s="15"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>
        <f t="shared" si="2"/>
        <v>320</v>
      </c>
      <c r="BL90" s="15">
        <v>0.127</v>
      </c>
      <c r="BM90" s="15">
        <v>0.127</v>
      </c>
      <c r="BN90" s="15">
        <v>0.29899999999999999</v>
      </c>
      <c r="BO90" s="15">
        <v>0.29799999999999999</v>
      </c>
      <c r="BP90" s="15">
        <v>0.248</v>
      </c>
      <c r="BQ90" s="15">
        <v>0.26900000000000002</v>
      </c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</row>
    <row r="91" spans="2:99" x14ac:dyDescent="0.15">
      <c r="B91" s="16">
        <v>3.7615740740740739E-3</v>
      </c>
      <c r="C91" s="15"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>
        <f t="shared" si="2"/>
        <v>325</v>
      </c>
      <c r="BL91" s="15">
        <v>0.126</v>
      </c>
      <c r="BM91" s="15">
        <v>0.126</v>
      </c>
      <c r="BN91" s="15">
        <v>0.3</v>
      </c>
      <c r="BO91" s="15">
        <v>0.29899999999999999</v>
      </c>
      <c r="BP91" s="15">
        <v>0.249</v>
      </c>
      <c r="BQ91" s="15">
        <v>0.27100000000000002</v>
      </c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</row>
    <row r="92" spans="2:99" x14ac:dyDescent="0.15">
      <c r="B92" s="16">
        <v>3.8194444444444443E-3</v>
      </c>
      <c r="C92" s="15"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>
        <f t="shared" ref="BK92:BK110" si="3">BK91+5</f>
        <v>330</v>
      </c>
      <c r="BL92" s="15">
        <v>0.127</v>
      </c>
      <c r="BM92" s="15">
        <v>0.127</v>
      </c>
      <c r="BN92" s="15">
        <v>0.30099999999999999</v>
      </c>
      <c r="BO92" s="15">
        <v>0.3</v>
      </c>
      <c r="BP92" s="15">
        <v>0.25</v>
      </c>
      <c r="BQ92" s="15">
        <v>0.27200000000000002</v>
      </c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</row>
    <row r="93" spans="2:99" x14ac:dyDescent="0.15">
      <c r="B93" s="16">
        <v>3.8773148148148143E-3</v>
      </c>
      <c r="C93" s="15"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>
        <f t="shared" si="3"/>
        <v>335</v>
      </c>
      <c r="BL93" s="15">
        <v>0.127</v>
      </c>
      <c r="BM93" s="15">
        <v>0.126</v>
      </c>
      <c r="BN93" s="15">
        <v>0.30299999999999999</v>
      </c>
      <c r="BO93" s="15">
        <v>0.30199999999999999</v>
      </c>
      <c r="BP93" s="15">
        <v>0.251</v>
      </c>
      <c r="BQ93" s="15">
        <v>0.27400000000000002</v>
      </c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</row>
    <row r="94" spans="2:99" x14ac:dyDescent="0.15">
      <c r="B94" s="16">
        <v>3.9351851851851857E-3</v>
      </c>
      <c r="C94" s="15"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>
        <f t="shared" si="3"/>
        <v>340</v>
      </c>
      <c r="BL94" s="15">
        <v>0.126</v>
      </c>
      <c r="BM94" s="15">
        <v>0.126</v>
      </c>
      <c r="BN94" s="15">
        <v>0.30399999999999999</v>
      </c>
      <c r="BO94" s="15">
        <v>0.30299999999999999</v>
      </c>
      <c r="BP94" s="15">
        <v>0.251</v>
      </c>
      <c r="BQ94" s="15">
        <v>0.27500000000000002</v>
      </c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</row>
    <row r="95" spans="2:99" x14ac:dyDescent="0.15">
      <c r="B95" s="16">
        <v>3.9930555555555561E-3</v>
      </c>
      <c r="C95" s="15"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>
        <f t="shared" si="3"/>
        <v>345</v>
      </c>
      <c r="BL95" s="15">
        <v>0.127</v>
      </c>
      <c r="BM95" s="15">
        <v>0.126</v>
      </c>
      <c r="BN95" s="15">
        <v>0.30499999999999999</v>
      </c>
      <c r="BO95" s="15">
        <v>0.30399999999999999</v>
      </c>
      <c r="BP95" s="15">
        <v>0.253</v>
      </c>
      <c r="BQ95" s="15">
        <v>0.27700000000000002</v>
      </c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</row>
    <row r="96" spans="2:99" x14ac:dyDescent="0.15">
      <c r="B96" s="16">
        <v>4.0509259259259257E-3</v>
      </c>
      <c r="C96" s="15"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>
        <f t="shared" si="3"/>
        <v>350</v>
      </c>
      <c r="BL96" s="15">
        <v>0.127</v>
      </c>
      <c r="BM96" s="15">
        <v>0.126</v>
      </c>
      <c r="BN96" s="15">
        <v>0.30599999999999999</v>
      </c>
      <c r="BO96" s="15">
        <v>0.30599999999999999</v>
      </c>
      <c r="BP96" s="15">
        <v>0.253</v>
      </c>
      <c r="BQ96" s="15">
        <v>0.27800000000000002</v>
      </c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</row>
    <row r="97" spans="1:99" x14ac:dyDescent="0.15">
      <c r="B97" s="16">
        <v>4.108796296296297E-3</v>
      </c>
      <c r="C97" s="15"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>
        <f t="shared" si="3"/>
        <v>355</v>
      </c>
      <c r="BL97" s="15">
        <v>0.127</v>
      </c>
      <c r="BM97" s="15">
        <v>0.127</v>
      </c>
      <c r="BN97" s="15">
        <v>0.307</v>
      </c>
      <c r="BO97" s="15">
        <v>0.307</v>
      </c>
      <c r="BP97" s="15">
        <v>0.254</v>
      </c>
      <c r="BQ97" s="15">
        <v>0.27900000000000003</v>
      </c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</row>
    <row r="98" spans="1:99" x14ac:dyDescent="0.15">
      <c r="B98" s="16">
        <v>4.1666666666666666E-3</v>
      </c>
      <c r="C98" s="15"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>
        <f t="shared" si="3"/>
        <v>360</v>
      </c>
      <c r="BL98" s="15">
        <v>0.126</v>
      </c>
      <c r="BM98" s="15">
        <v>0.127</v>
      </c>
      <c r="BN98" s="15">
        <v>0.307</v>
      </c>
      <c r="BO98" s="15">
        <v>0.308</v>
      </c>
      <c r="BP98" s="15">
        <v>0.254</v>
      </c>
      <c r="BQ98" s="15">
        <v>0.28000000000000003</v>
      </c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</row>
    <row r="99" spans="1:99" x14ac:dyDescent="0.15">
      <c r="B99" s="16">
        <v>4.2245370370370371E-3</v>
      </c>
      <c r="C99" s="15"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>
        <f t="shared" si="3"/>
        <v>365</v>
      </c>
      <c r="BL99" s="15">
        <v>0.126</v>
      </c>
      <c r="BM99" s="15">
        <v>0.126</v>
      </c>
      <c r="BN99" s="15">
        <v>0.308</v>
      </c>
      <c r="BO99" s="15">
        <v>0.31</v>
      </c>
      <c r="BP99" s="15">
        <v>0.255</v>
      </c>
      <c r="BQ99" s="15">
        <v>0.28100000000000003</v>
      </c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</row>
    <row r="100" spans="1:99" x14ac:dyDescent="0.15">
      <c r="B100" s="16">
        <v>4.2824074074074075E-3</v>
      </c>
      <c r="C100" s="15"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>
        <f t="shared" si="3"/>
        <v>370</v>
      </c>
      <c r="BL100" s="15">
        <v>0.126</v>
      </c>
      <c r="BM100" s="15">
        <v>0.126</v>
      </c>
      <c r="BN100" s="15">
        <v>0.309</v>
      </c>
      <c r="BO100" s="15">
        <v>0.31</v>
      </c>
      <c r="BP100" s="15">
        <v>0.25600000000000001</v>
      </c>
      <c r="BQ100" s="15">
        <v>0.28299999999999997</v>
      </c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</row>
    <row r="101" spans="1:99" x14ac:dyDescent="0.15">
      <c r="B101" s="16">
        <v>4.340277777777778E-3</v>
      </c>
      <c r="C101" s="15"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>
        <f t="shared" si="3"/>
        <v>375</v>
      </c>
      <c r="BL101" s="15">
        <v>0.126</v>
      </c>
      <c r="BM101" s="15">
        <v>0.126</v>
      </c>
      <c r="BN101" s="15">
        <v>0.31</v>
      </c>
      <c r="BO101" s="15">
        <v>0.311</v>
      </c>
      <c r="BP101" s="15">
        <v>0.25700000000000001</v>
      </c>
      <c r="BQ101" s="15">
        <v>0.28499999999999998</v>
      </c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</row>
    <row r="102" spans="1:99" x14ac:dyDescent="0.15">
      <c r="B102" s="16">
        <v>4.3981481481481484E-3</v>
      </c>
      <c r="C102" s="15"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>
        <f t="shared" si="3"/>
        <v>380</v>
      </c>
      <c r="BL102" s="15">
        <v>0.126</v>
      </c>
      <c r="BM102" s="15">
        <v>0.126</v>
      </c>
      <c r="BN102" s="15">
        <v>0.312</v>
      </c>
      <c r="BO102" s="15">
        <v>0.312</v>
      </c>
      <c r="BP102" s="15">
        <v>0.25700000000000001</v>
      </c>
      <c r="BQ102" s="15">
        <v>0.28499999999999998</v>
      </c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</row>
    <row r="103" spans="1:99" x14ac:dyDescent="0.15">
      <c r="B103" s="16">
        <v>4.4560185185185189E-3</v>
      </c>
      <c r="C103" s="15"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>
        <f t="shared" si="3"/>
        <v>385</v>
      </c>
      <c r="BL103" s="15">
        <v>0.126</v>
      </c>
      <c r="BM103" s="15">
        <v>0.127</v>
      </c>
      <c r="BN103" s="15">
        <v>0.313</v>
      </c>
      <c r="BO103" s="15">
        <v>0.313</v>
      </c>
      <c r="BP103" s="15">
        <v>0.25800000000000001</v>
      </c>
      <c r="BQ103" s="15">
        <v>0.28699999999999998</v>
      </c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</row>
    <row r="104" spans="1:99" x14ac:dyDescent="0.15">
      <c r="B104" s="16">
        <v>4.5138888888888893E-3</v>
      </c>
      <c r="C104" s="15"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>
        <f t="shared" si="3"/>
        <v>390</v>
      </c>
      <c r="BL104" s="15">
        <v>0.127</v>
      </c>
      <c r="BM104" s="15">
        <v>0.127</v>
      </c>
      <c r="BN104" s="15">
        <v>0.314</v>
      </c>
      <c r="BO104" s="15">
        <v>0.315</v>
      </c>
      <c r="BP104" s="15">
        <v>0.25800000000000001</v>
      </c>
      <c r="BQ104" s="15">
        <v>0.28799999999999998</v>
      </c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</row>
    <row r="105" spans="1:99" x14ac:dyDescent="0.15">
      <c r="B105" s="16">
        <v>4.5717592592592589E-3</v>
      </c>
      <c r="C105" s="15"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>
        <f t="shared" si="3"/>
        <v>395</v>
      </c>
      <c r="BL105" s="15">
        <v>0.126</v>
      </c>
      <c r="BM105" s="15">
        <v>0.127</v>
      </c>
      <c r="BN105" s="15">
        <v>0.314</v>
      </c>
      <c r="BO105" s="15">
        <v>0.315</v>
      </c>
      <c r="BP105" s="15">
        <v>0.25900000000000001</v>
      </c>
      <c r="BQ105" s="15">
        <v>0.28899999999999998</v>
      </c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</row>
    <row r="106" spans="1:99" x14ac:dyDescent="0.15">
      <c r="B106" s="16">
        <v>4.6296296296296302E-3</v>
      </c>
      <c r="C106" s="15"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>
        <f t="shared" si="3"/>
        <v>400</v>
      </c>
      <c r="BL106" s="15">
        <v>0.126</v>
      </c>
      <c r="BM106" s="15">
        <v>0.126</v>
      </c>
      <c r="BN106" s="15">
        <v>0.315</v>
      </c>
      <c r="BO106" s="15">
        <v>0.316</v>
      </c>
      <c r="BP106" s="15">
        <v>0.26</v>
      </c>
      <c r="BQ106" s="15">
        <v>0.28999999999999998</v>
      </c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</row>
    <row r="107" spans="1:99" x14ac:dyDescent="0.15">
      <c r="B107" s="16">
        <v>4.6874999999999998E-3</v>
      </c>
      <c r="C107" s="15"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>
        <f t="shared" si="3"/>
        <v>405</v>
      </c>
      <c r="BL107" s="15">
        <v>0.126</v>
      </c>
      <c r="BM107" s="15">
        <v>0.126</v>
      </c>
      <c r="BN107" s="15">
        <v>0.316</v>
      </c>
      <c r="BO107" s="15">
        <v>0.317</v>
      </c>
      <c r="BP107" s="15">
        <v>0.26</v>
      </c>
      <c r="BQ107" s="15">
        <v>0.29099999999999998</v>
      </c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</row>
    <row r="108" spans="1:99" x14ac:dyDescent="0.15">
      <c r="B108" s="16">
        <v>4.7453703703703703E-3</v>
      </c>
      <c r="C108" s="15"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>
        <f t="shared" si="3"/>
        <v>410</v>
      </c>
      <c r="BL108" s="15">
        <v>0.126</v>
      </c>
      <c r="BM108" s="15">
        <v>0.126</v>
      </c>
      <c r="BN108" s="15">
        <v>0.317</v>
      </c>
      <c r="BO108" s="15">
        <v>0.317</v>
      </c>
      <c r="BP108" s="15">
        <v>0.26100000000000001</v>
      </c>
      <c r="BQ108" s="15">
        <v>0.29299999999999998</v>
      </c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</row>
    <row r="109" spans="1:99" x14ac:dyDescent="0.15">
      <c r="B109" s="16">
        <v>4.8032407407407407E-3</v>
      </c>
      <c r="C109" s="15"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>
        <f t="shared" si="3"/>
        <v>415</v>
      </c>
      <c r="BL109" s="15">
        <v>0.126</v>
      </c>
      <c r="BM109" s="15">
        <v>0.126</v>
      </c>
      <c r="BN109" s="15">
        <v>0.318</v>
      </c>
      <c r="BO109" s="15">
        <v>0.318</v>
      </c>
      <c r="BP109" s="15">
        <v>0.26100000000000001</v>
      </c>
      <c r="BQ109" s="15">
        <v>0.29299999999999998</v>
      </c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</row>
    <row r="110" spans="1:99" x14ac:dyDescent="0.15">
      <c r="B110" s="16">
        <v>4.8611111111111112E-3</v>
      </c>
      <c r="C110" s="15"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>
        <f t="shared" si="3"/>
        <v>420</v>
      </c>
      <c r="BL110" s="15">
        <v>0.126</v>
      </c>
      <c r="BM110" s="15">
        <v>0.126</v>
      </c>
      <c r="BN110" s="15">
        <v>0.31900000000000001</v>
      </c>
      <c r="BO110" s="15">
        <v>0.31900000000000001</v>
      </c>
      <c r="BP110" s="15">
        <v>0.26200000000000001</v>
      </c>
      <c r="BQ110" s="15">
        <v>0.29399999999999998</v>
      </c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</row>
    <row r="112" spans="1:99" ht="14" x14ac:dyDescent="0.15">
      <c r="A112" s="14" t="s">
        <v>21</v>
      </c>
      <c r="B112" s="13"/>
    </row>
    <row r="114" spans="2:15" x14ac:dyDescent="0.15">
      <c r="B114" s="12"/>
      <c r="C114" s="11">
        <v>1</v>
      </c>
      <c r="D114" s="11">
        <v>2</v>
      </c>
      <c r="E114" s="11">
        <v>3</v>
      </c>
      <c r="F114" s="11">
        <v>4</v>
      </c>
      <c r="G114" s="11">
        <v>5</v>
      </c>
      <c r="H114" s="11">
        <v>6</v>
      </c>
      <c r="I114" s="11">
        <v>7</v>
      </c>
      <c r="J114" s="11">
        <v>8</v>
      </c>
      <c r="K114" s="11">
        <v>9</v>
      </c>
      <c r="L114" s="11">
        <v>10</v>
      </c>
      <c r="M114" s="11">
        <v>11</v>
      </c>
      <c r="N114" s="11">
        <v>12</v>
      </c>
    </row>
    <row r="115" spans="2:15" ht="14" x14ac:dyDescent="0.15">
      <c r="B115" s="24" t="s">
        <v>20</v>
      </c>
      <c r="C115" s="8" t="s">
        <v>9</v>
      </c>
      <c r="D115" s="8" t="s">
        <v>9</v>
      </c>
      <c r="E115" s="8" t="s">
        <v>9</v>
      </c>
      <c r="F115" s="8" t="s">
        <v>9</v>
      </c>
      <c r="G115" s="8" t="s">
        <v>9</v>
      </c>
      <c r="H115" s="8" t="s">
        <v>9</v>
      </c>
      <c r="I115" s="8" t="s">
        <v>9</v>
      </c>
      <c r="J115" s="8" t="s">
        <v>9</v>
      </c>
      <c r="K115" s="8" t="s">
        <v>9</v>
      </c>
      <c r="L115" s="8" t="s">
        <v>9</v>
      </c>
      <c r="M115" s="8" t="s">
        <v>9</v>
      </c>
      <c r="N115" s="8" t="s">
        <v>9</v>
      </c>
      <c r="O115" s="5" t="s">
        <v>12</v>
      </c>
    </row>
    <row r="116" spans="2:15" ht="24" x14ac:dyDescent="0.15">
      <c r="B116" s="25"/>
      <c r="C116" s="7" t="s">
        <v>9</v>
      </c>
      <c r="D116" s="7" t="s">
        <v>9</v>
      </c>
      <c r="E116" s="7" t="s">
        <v>9</v>
      </c>
      <c r="F116" s="7" t="s">
        <v>9</v>
      </c>
      <c r="G116" s="7" t="s">
        <v>9</v>
      </c>
      <c r="H116" s="7" t="s">
        <v>9</v>
      </c>
      <c r="I116" s="7" t="s">
        <v>9</v>
      </c>
      <c r="J116" s="7" t="s">
        <v>9</v>
      </c>
      <c r="K116" s="7" t="s">
        <v>9</v>
      </c>
      <c r="L116" s="7" t="s">
        <v>9</v>
      </c>
      <c r="M116" s="7" t="s">
        <v>9</v>
      </c>
      <c r="N116" s="7" t="s">
        <v>9</v>
      </c>
      <c r="O116" s="5" t="s">
        <v>11</v>
      </c>
    </row>
    <row r="117" spans="2:15" ht="24" x14ac:dyDescent="0.15">
      <c r="B117" s="25"/>
      <c r="C117" s="7" t="s">
        <v>9</v>
      </c>
      <c r="D117" s="7" t="s">
        <v>9</v>
      </c>
      <c r="E117" s="7" t="s">
        <v>9</v>
      </c>
      <c r="F117" s="7" t="s">
        <v>9</v>
      </c>
      <c r="G117" s="7" t="s">
        <v>9</v>
      </c>
      <c r="H117" s="7" t="s">
        <v>9</v>
      </c>
      <c r="I117" s="7" t="s">
        <v>9</v>
      </c>
      <c r="J117" s="7" t="s">
        <v>9</v>
      </c>
      <c r="K117" s="7" t="s">
        <v>9</v>
      </c>
      <c r="L117" s="7" t="s">
        <v>9</v>
      </c>
      <c r="M117" s="7" t="s">
        <v>9</v>
      </c>
      <c r="N117" s="7" t="s">
        <v>9</v>
      </c>
      <c r="O117" s="5" t="s">
        <v>10</v>
      </c>
    </row>
    <row r="118" spans="2:15" ht="14" x14ac:dyDescent="0.15">
      <c r="B118" s="26"/>
      <c r="C118" s="6" t="s">
        <v>9</v>
      </c>
      <c r="D118" s="6" t="s">
        <v>9</v>
      </c>
      <c r="E118" s="6" t="s">
        <v>9</v>
      </c>
      <c r="F118" s="6" t="s">
        <v>9</v>
      </c>
      <c r="G118" s="6" t="s">
        <v>9</v>
      </c>
      <c r="H118" s="6" t="s">
        <v>9</v>
      </c>
      <c r="I118" s="6" t="s">
        <v>9</v>
      </c>
      <c r="J118" s="6" t="s">
        <v>9</v>
      </c>
      <c r="K118" s="6" t="s">
        <v>9</v>
      </c>
      <c r="L118" s="6" t="s">
        <v>9</v>
      </c>
      <c r="M118" s="6" t="s">
        <v>9</v>
      </c>
      <c r="N118" s="6" t="s">
        <v>9</v>
      </c>
      <c r="O118" s="5" t="s">
        <v>8</v>
      </c>
    </row>
    <row r="119" spans="2:15" ht="14" x14ac:dyDescent="0.15">
      <c r="B119" s="24" t="s">
        <v>19</v>
      </c>
      <c r="C119" s="8" t="s">
        <v>9</v>
      </c>
      <c r="D119" s="8" t="s">
        <v>9</v>
      </c>
      <c r="E119" s="8" t="s">
        <v>9</v>
      </c>
      <c r="F119" s="8" t="s">
        <v>9</v>
      </c>
      <c r="G119" s="8" t="s">
        <v>9</v>
      </c>
      <c r="H119" s="8" t="s">
        <v>9</v>
      </c>
      <c r="I119" s="8" t="s">
        <v>9</v>
      </c>
      <c r="J119" s="8" t="s">
        <v>9</v>
      </c>
      <c r="K119" s="8" t="s">
        <v>9</v>
      </c>
      <c r="L119" s="8" t="s">
        <v>9</v>
      </c>
      <c r="M119" s="8" t="s">
        <v>9</v>
      </c>
      <c r="N119" s="8" t="s">
        <v>9</v>
      </c>
      <c r="O119" s="5" t="s">
        <v>12</v>
      </c>
    </row>
    <row r="120" spans="2:15" ht="24" x14ac:dyDescent="0.15">
      <c r="B120" s="25"/>
      <c r="C120" s="7" t="s">
        <v>9</v>
      </c>
      <c r="D120" s="7" t="s">
        <v>9</v>
      </c>
      <c r="E120" s="7" t="s">
        <v>9</v>
      </c>
      <c r="F120" s="7" t="s">
        <v>9</v>
      </c>
      <c r="G120" s="7" t="s">
        <v>9</v>
      </c>
      <c r="H120" s="7" t="s">
        <v>9</v>
      </c>
      <c r="I120" s="7" t="s">
        <v>9</v>
      </c>
      <c r="J120" s="7" t="s">
        <v>9</v>
      </c>
      <c r="K120" s="7" t="s">
        <v>9</v>
      </c>
      <c r="L120" s="7" t="s">
        <v>9</v>
      </c>
      <c r="M120" s="7" t="s">
        <v>9</v>
      </c>
      <c r="N120" s="7" t="s">
        <v>9</v>
      </c>
      <c r="O120" s="5" t="s">
        <v>11</v>
      </c>
    </row>
    <row r="121" spans="2:15" ht="24" x14ac:dyDescent="0.15">
      <c r="B121" s="25"/>
      <c r="C121" s="7" t="s">
        <v>9</v>
      </c>
      <c r="D121" s="7" t="s">
        <v>9</v>
      </c>
      <c r="E121" s="7" t="s">
        <v>9</v>
      </c>
      <c r="F121" s="7" t="s">
        <v>9</v>
      </c>
      <c r="G121" s="7" t="s">
        <v>9</v>
      </c>
      <c r="H121" s="7" t="s">
        <v>9</v>
      </c>
      <c r="I121" s="7" t="s">
        <v>9</v>
      </c>
      <c r="J121" s="7" t="s">
        <v>9</v>
      </c>
      <c r="K121" s="7" t="s">
        <v>9</v>
      </c>
      <c r="L121" s="7" t="s">
        <v>9</v>
      </c>
      <c r="M121" s="7" t="s">
        <v>9</v>
      </c>
      <c r="N121" s="7" t="s">
        <v>9</v>
      </c>
      <c r="O121" s="5" t="s">
        <v>10</v>
      </c>
    </row>
    <row r="122" spans="2:15" ht="14" x14ac:dyDescent="0.15">
      <c r="B122" s="26"/>
      <c r="C122" s="6" t="s">
        <v>9</v>
      </c>
      <c r="D122" s="6" t="s">
        <v>9</v>
      </c>
      <c r="E122" s="6" t="s">
        <v>9</v>
      </c>
      <c r="F122" s="6" t="s">
        <v>9</v>
      </c>
      <c r="G122" s="6" t="s">
        <v>9</v>
      </c>
      <c r="H122" s="6" t="s">
        <v>9</v>
      </c>
      <c r="I122" s="6" t="s">
        <v>9</v>
      </c>
      <c r="J122" s="6" t="s">
        <v>9</v>
      </c>
      <c r="K122" s="6" t="s">
        <v>9</v>
      </c>
      <c r="L122" s="6" t="s">
        <v>9</v>
      </c>
      <c r="M122" s="6" t="s">
        <v>9</v>
      </c>
      <c r="N122" s="6" t="s">
        <v>9</v>
      </c>
      <c r="O122" s="5" t="s">
        <v>8</v>
      </c>
    </row>
    <row r="123" spans="2:15" ht="14" x14ac:dyDescent="0.15">
      <c r="B123" s="24" t="s">
        <v>18</v>
      </c>
      <c r="C123" s="8" t="s">
        <v>9</v>
      </c>
      <c r="D123" s="8" t="s">
        <v>9</v>
      </c>
      <c r="E123" s="8" t="s">
        <v>9</v>
      </c>
      <c r="F123" s="8" t="s">
        <v>9</v>
      </c>
      <c r="G123" s="8" t="s">
        <v>9</v>
      </c>
      <c r="H123" s="8" t="s">
        <v>9</v>
      </c>
      <c r="I123" s="8" t="s">
        <v>9</v>
      </c>
      <c r="J123" s="8" t="s">
        <v>9</v>
      </c>
      <c r="K123" s="8" t="s">
        <v>9</v>
      </c>
      <c r="L123" s="8" t="s">
        <v>9</v>
      </c>
      <c r="M123" s="8" t="s">
        <v>9</v>
      </c>
      <c r="N123" s="8" t="s">
        <v>9</v>
      </c>
      <c r="O123" s="5" t="s">
        <v>12</v>
      </c>
    </row>
    <row r="124" spans="2:15" ht="24" x14ac:dyDescent="0.15">
      <c r="B124" s="25"/>
      <c r="C124" s="7" t="s">
        <v>9</v>
      </c>
      <c r="D124" s="7" t="s">
        <v>9</v>
      </c>
      <c r="E124" s="7" t="s">
        <v>9</v>
      </c>
      <c r="F124" s="7" t="s">
        <v>9</v>
      </c>
      <c r="G124" s="7" t="s">
        <v>9</v>
      </c>
      <c r="H124" s="7" t="s">
        <v>9</v>
      </c>
      <c r="I124" s="7" t="s">
        <v>9</v>
      </c>
      <c r="J124" s="7" t="s">
        <v>9</v>
      </c>
      <c r="K124" s="7" t="s">
        <v>9</v>
      </c>
      <c r="L124" s="7" t="s">
        <v>9</v>
      </c>
      <c r="M124" s="7" t="s">
        <v>9</v>
      </c>
      <c r="N124" s="7" t="s">
        <v>9</v>
      </c>
      <c r="O124" s="5" t="s">
        <v>11</v>
      </c>
    </row>
    <row r="125" spans="2:15" ht="24" x14ac:dyDescent="0.15">
      <c r="B125" s="25"/>
      <c r="C125" s="7" t="s">
        <v>9</v>
      </c>
      <c r="D125" s="7" t="s">
        <v>9</v>
      </c>
      <c r="E125" s="7" t="s">
        <v>9</v>
      </c>
      <c r="F125" s="7" t="s">
        <v>9</v>
      </c>
      <c r="G125" s="7" t="s">
        <v>9</v>
      </c>
      <c r="H125" s="7" t="s">
        <v>9</v>
      </c>
      <c r="I125" s="7" t="s">
        <v>9</v>
      </c>
      <c r="J125" s="7" t="s">
        <v>9</v>
      </c>
      <c r="K125" s="7" t="s">
        <v>9</v>
      </c>
      <c r="L125" s="7" t="s">
        <v>9</v>
      </c>
      <c r="M125" s="7" t="s">
        <v>9</v>
      </c>
      <c r="N125" s="7" t="s">
        <v>9</v>
      </c>
      <c r="O125" s="5" t="s">
        <v>10</v>
      </c>
    </row>
    <row r="126" spans="2:15" ht="14" x14ac:dyDescent="0.15">
      <c r="B126" s="26"/>
      <c r="C126" s="6" t="s">
        <v>9</v>
      </c>
      <c r="D126" s="6" t="s">
        <v>9</v>
      </c>
      <c r="E126" s="6" t="s">
        <v>9</v>
      </c>
      <c r="F126" s="6" t="s">
        <v>9</v>
      </c>
      <c r="G126" s="6" t="s">
        <v>9</v>
      </c>
      <c r="H126" s="6" t="s">
        <v>9</v>
      </c>
      <c r="I126" s="6" t="s">
        <v>9</v>
      </c>
      <c r="J126" s="6" t="s">
        <v>9</v>
      </c>
      <c r="K126" s="6" t="s">
        <v>9</v>
      </c>
      <c r="L126" s="6" t="s">
        <v>9</v>
      </c>
      <c r="M126" s="6" t="s">
        <v>9</v>
      </c>
      <c r="N126" s="6" t="s">
        <v>9</v>
      </c>
      <c r="O126" s="5" t="s">
        <v>8</v>
      </c>
    </row>
    <row r="127" spans="2:15" ht="14" x14ac:dyDescent="0.15">
      <c r="B127" s="24" t="s">
        <v>17</v>
      </c>
      <c r="C127" s="8" t="s">
        <v>9</v>
      </c>
      <c r="D127" s="8" t="s">
        <v>9</v>
      </c>
      <c r="E127" s="8" t="s">
        <v>9</v>
      </c>
      <c r="F127" s="8" t="s">
        <v>9</v>
      </c>
      <c r="G127" s="8" t="s">
        <v>9</v>
      </c>
      <c r="H127" s="8" t="s">
        <v>9</v>
      </c>
      <c r="I127" s="8" t="s">
        <v>9</v>
      </c>
      <c r="J127" s="8" t="s">
        <v>9</v>
      </c>
      <c r="K127" s="8" t="s">
        <v>9</v>
      </c>
      <c r="L127" s="8" t="s">
        <v>9</v>
      </c>
      <c r="M127" s="8" t="s">
        <v>9</v>
      </c>
      <c r="N127" s="8" t="s">
        <v>9</v>
      </c>
      <c r="O127" s="5" t="s">
        <v>12</v>
      </c>
    </row>
    <row r="128" spans="2:15" ht="24" x14ac:dyDescent="0.15">
      <c r="B128" s="25"/>
      <c r="C128" s="7" t="s">
        <v>9</v>
      </c>
      <c r="D128" s="7" t="s">
        <v>9</v>
      </c>
      <c r="E128" s="7" t="s">
        <v>9</v>
      </c>
      <c r="F128" s="7" t="s">
        <v>9</v>
      </c>
      <c r="G128" s="7" t="s">
        <v>9</v>
      </c>
      <c r="H128" s="7" t="s">
        <v>9</v>
      </c>
      <c r="I128" s="7" t="s">
        <v>9</v>
      </c>
      <c r="J128" s="7" t="s">
        <v>9</v>
      </c>
      <c r="K128" s="7" t="s">
        <v>9</v>
      </c>
      <c r="L128" s="7" t="s">
        <v>9</v>
      </c>
      <c r="M128" s="7" t="s">
        <v>9</v>
      </c>
      <c r="N128" s="7" t="s">
        <v>9</v>
      </c>
      <c r="O128" s="5" t="s">
        <v>11</v>
      </c>
    </row>
    <row r="129" spans="2:15" ht="24" x14ac:dyDescent="0.15">
      <c r="B129" s="25"/>
      <c r="C129" s="7" t="s">
        <v>9</v>
      </c>
      <c r="D129" s="7" t="s">
        <v>9</v>
      </c>
      <c r="E129" s="7" t="s">
        <v>9</v>
      </c>
      <c r="F129" s="7" t="s">
        <v>9</v>
      </c>
      <c r="G129" s="7" t="s">
        <v>9</v>
      </c>
      <c r="H129" s="7" t="s">
        <v>9</v>
      </c>
      <c r="I129" s="7" t="s">
        <v>9</v>
      </c>
      <c r="J129" s="7" t="s">
        <v>9</v>
      </c>
      <c r="K129" s="7" t="s">
        <v>9</v>
      </c>
      <c r="L129" s="7" t="s">
        <v>9</v>
      </c>
      <c r="M129" s="7" t="s">
        <v>9</v>
      </c>
      <c r="N129" s="7" t="s">
        <v>9</v>
      </c>
      <c r="O129" s="5" t="s">
        <v>10</v>
      </c>
    </row>
    <row r="130" spans="2:15" ht="14" x14ac:dyDescent="0.15">
      <c r="B130" s="26"/>
      <c r="C130" s="6" t="s">
        <v>9</v>
      </c>
      <c r="D130" s="6" t="s">
        <v>9</v>
      </c>
      <c r="E130" s="6" t="s">
        <v>9</v>
      </c>
      <c r="F130" s="6" t="s">
        <v>9</v>
      </c>
      <c r="G130" s="6" t="s">
        <v>9</v>
      </c>
      <c r="H130" s="6" t="s">
        <v>9</v>
      </c>
      <c r="I130" s="6" t="s">
        <v>9</v>
      </c>
      <c r="J130" s="6" t="s">
        <v>9</v>
      </c>
      <c r="K130" s="6" t="s">
        <v>9</v>
      </c>
      <c r="L130" s="6" t="s">
        <v>9</v>
      </c>
      <c r="M130" s="6" t="s">
        <v>9</v>
      </c>
      <c r="N130" s="6" t="s">
        <v>9</v>
      </c>
      <c r="O130" s="5" t="s">
        <v>8</v>
      </c>
    </row>
    <row r="131" spans="2:15" ht="14" x14ac:dyDescent="0.15">
      <c r="B131" s="24" t="s">
        <v>16</v>
      </c>
      <c r="C131" s="8" t="s">
        <v>9</v>
      </c>
      <c r="D131" s="8" t="s">
        <v>9</v>
      </c>
      <c r="E131" s="8" t="s">
        <v>9</v>
      </c>
      <c r="F131" s="8" t="s">
        <v>9</v>
      </c>
      <c r="G131" s="8" t="s">
        <v>9</v>
      </c>
      <c r="H131" s="8" t="s">
        <v>9</v>
      </c>
      <c r="I131" s="8" t="s">
        <v>9</v>
      </c>
      <c r="J131" s="8" t="s">
        <v>9</v>
      </c>
      <c r="K131" s="8" t="s">
        <v>9</v>
      </c>
      <c r="L131" s="8" t="s">
        <v>9</v>
      </c>
      <c r="M131" s="8" t="s">
        <v>9</v>
      </c>
      <c r="N131" s="8" t="s">
        <v>9</v>
      </c>
      <c r="O131" s="5" t="s">
        <v>12</v>
      </c>
    </row>
    <row r="132" spans="2:15" ht="24" x14ac:dyDescent="0.15">
      <c r="B132" s="25"/>
      <c r="C132" s="7" t="s">
        <v>9</v>
      </c>
      <c r="D132" s="7" t="s">
        <v>9</v>
      </c>
      <c r="E132" s="7" t="s">
        <v>9</v>
      </c>
      <c r="F132" s="7" t="s">
        <v>9</v>
      </c>
      <c r="G132" s="7" t="s">
        <v>9</v>
      </c>
      <c r="H132" s="7" t="s">
        <v>9</v>
      </c>
      <c r="I132" s="7" t="s">
        <v>9</v>
      </c>
      <c r="J132" s="7" t="s">
        <v>9</v>
      </c>
      <c r="K132" s="7" t="s">
        <v>9</v>
      </c>
      <c r="L132" s="7" t="s">
        <v>9</v>
      </c>
      <c r="M132" s="7" t="s">
        <v>9</v>
      </c>
      <c r="N132" s="7" t="s">
        <v>9</v>
      </c>
      <c r="O132" s="5" t="s">
        <v>11</v>
      </c>
    </row>
    <row r="133" spans="2:15" ht="24" x14ac:dyDescent="0.15">
      <c r="B133" s="25"/>
      <c r="C133" s="7" t="s">
        <v>9</v>
      </c>
      <c r="D133" s="7" t="s">
        <v>9</v>
      </c>
      <c r="E133" s="7" t="s">
        <v>9</v>
      </c>
      <c r="F133" s="7" t="s">
        <v>9</v>
      </c>
      <c r="G133" s="7" t="s">
        <v>9</v>
      </c>
      <c r="H133" s="7" t="s">
        <v>9</v>
      </c>
      <c r="I133" s="7" t="s">
        <v>9</v>
      </c>
      <c r="J133" s="7" t="s">
        <v>9</v>
      </c>
      <c r="K133" s="7" t="s">
        <v>9</v>
      </c>
      <c r="L133" s="7" t="s">
        <v>9</v>
      </c>
      <c r="M133" s="7" t="s">
        <v>9</v>
      </c>
      <c r="N133" s="7" t="s">
        <v>9</v>
      </c>
      <c r="O133" s="5" t="s">
        <v>10</v>
      </c>
    </row>
    <row r="134" spans="2:15" ht="14" x14ac:dyDescent="0.15">
      <c r="B134" s="26"/>
      <c r="C134" s="6" t="s">
        <v>9</v>
      </c>
      <c r="D134" s="6" t="s">
        <v>9</v>
      </c>
      <c r="E134" s="6" t="s">
        <v>9</v>
      </c>
      <c r="F134" s="6" t="s">
        <v>9</v>
      </c>
      <c r="G134" s="6" t="s">
        <v>9</v>
      </c>
      <c r="H134" s="6" t="s">
        <v>9</v>
      </c>
      <c r="I134" s="6" t="s">
        <v>9</v>
      </c>
      <c r="J134" s="6" t="s">
        <v>9</v>
      </c>
      <c r="K134" s="6" t="s">
        <v>9</v>
      </c>
      <c r="L134" s="6" t="s">
        <v>9</v>
      </c>
      <c r="M134" s="6" t="s">
        <v>9</v>
      </c>
      <c r="N134" s="6" t="s">
        <v>9</v>
      </c>
      <c r="O134" s="5" t="s">
        <v>8</v>
      </c>
    </row>
    <row r="135" spans="2:15" ht="14" x14ac:dyDescent="0.15">
      <c r="B135" s="24" t="s">
        <v>15</v>
      </c>
      <c r="C135" s="8">
        <v>-1.8</v>
      </c>
      <c r="D135" s="8">
        <v>-2.76</v>
      </c>
      <c r="E135" s="8">
        <v>46.2</v>
      </c>
      <c r="F135" s="8">
        <v>45.36</v>
      </c>
      <c r="G135" s="8">
        <v>44.16</v>
      </c>
      <c r="H135" s="8">
        <v>38.64</v>
      </c>
      <c r="I135" s="8" t="s">
        <v>9</v>
      </c>
      <c r="J135" s="8" t="s">
        <v>9</v>
      </c>
      <c r="K135" s="8" t="s">
        <v>9</v>
      </c>
      <c r="L135" s="8" t="s">
        <v>9</v>
      </c>
      <c r="M135" s="8" t="s">
        <v>9</v>
      </c>
      <c r="N135" s="8" t="s">
        <v>9</v>
      </c>
      <c r="O135" s="5" t="s">
        <v>12</v>
      </c>
    </row>
    <row r="136" spans="2:15" ht="24" x14ac:dyDescent="0.15">
      <c r="B136" s="25"/>
      <c r="C136" s="7">
        <v>0.98699999999999999</v>
      </c>
      <c r="D136" s="7">
        <v>0.81599999999999995</v>
      </c>
      <c r="E136" s="7">
        <v>0.999</v>
      </c>
      <c r="F136" s="7">
        <v>0.997</v>
      </c>
      <c r="G136" s="7">
        <v>0.998</v>
      </c>
      <c r="H136" s="7">
        <v>0.999</v>
      </c>
      <c r="I136" s="7" t="s">
        <v>9</v>
      </c>
      <c r="J136" s="7" t="s">
        <v>9</v>
      </c>
      <c r="K136" s="7" t="s">
        <v>9</v>
      </c>
      <c r="L136" s="7" t="s">
        <v>9</v>
      </c>
      <c r="M136" s="7" t="s">
        <v>9</v>
      </c>
      <c r="N136" s="7" t="s">
        <v>9</v>
      </c>
      <c r="O136" s="5" t="s">
        <v>11</v>
      </c>
    </row>
    <row r="137" spans="2:15" ht="24" x14ac:dyDescent="0.15">
      <c r="B137" s="25"/>
      <c r="C137" s="10">
        <v>6.3657407407407402E-4</v>
      </c>
      <c r="D137" s="10">
        <v>2.8935185185185189E-4</v>
      </c>
      <c r="E137" s="10">
        <v>1.1574074074074073E-4</v>
      </c>
      <c r="F137" s="10">
        <v>1.1574074074074073E-4</v>
      </c>
      <c r="G137" s="10">
        <v>1.1574074074074073E-4</v>
      </c>
      <c r="H137" s="10">
        <v>1.1574074074074073E-4</v>
      </c>
      <c r="I137" s="7" t="s">
        <v>9</v>
      </c>
      <c r="J137" s="7" t="s">
        <v>9</v>
      </c>
      <c r="K137" s="7" t="s">
        <v>9</v>
      </c>
      <c r="L137" s="7" t="s">
        <v>9</v>
      </c>
      <c r="M137" s="7" t="s">
        <v>9</v>
      </c>
      <c r="N137" s="7" t="s">
        <v>9</v>
      </c>
      <c r="O137" s="5" t="s">
        <v>10</v>
      </c>
    </row>
    <row r="138" spans="2:15" ht="14" x14ac:dyDescent="0.15">
      <c r="B138" s="26"/>
      <c r="C138" s="9">
        <v>3.5879629629629635E-4</v>
      </c>
      <c r="D138" s="9">
        <v>1.1574074074074073E-4</v>
      </c>
      <c r="E138" s="6" t="s">
        <v>9</v>
      </c>
      <c r="F138" s="6" t="s">
        <v>9</v>
      </c>
      <c r="G138" s="6" t="s">
        <v>9</v>
      </c>
      <c r="H138" s="6" t="s">
        <v>9</v>
      </c>
      <c r="I138" s="6" t="s">
        <v>9</v>
      </c>
      <c r="J138" s="6" t="s">
        <v>9</v>
      </c>
      <c r="K138" s="6" t="s">
        <v>9</v>
      </c>
      <c r="L138" s="6" t="s">
        <v>9</v>
      </c>
      <c r="M138" s="6" t="s">
        <v>9</v>
      </c>
      <c r="N138" s="6" t="s">
        <v>9</v>
      </c>
      <c r="O138" s="5" t="s">
        <v>8</v>
      </c>
    </row>
    <row r="139" spans="2:15" ht="14" x14ac:dyDescent="0.15">
      <c r="B139" s="24" t="s">
        <v>14</v>
      </c>
      <c r="C139" s="8" t="s">
        <v>9</v>
      </c>
      <c r="D139" s="8" t="s">
        <v>9</v>
      </c>
      <c r="E139" s="8" t="s">
        <v>9</v>
      </c>
      <c r="F139" s="8" t="s">
        <v>9</v>
      </c>
      <c r="G139" s="8" t="s">
        <v>9</v>
      </c>
      <c r="H139" s="8" t="s">
        <v>9</v>
      </c>
      <c r="I139" s="8" t="s">
        <v>9</v>
      </c>
      <c r="J139" s="8" t="s">
        <v>9</v>
      </c>
      <c r="K139" s="8" t="s">
        <v>9</v>
      </c>
      <c r="L139" s="8" t="s">
        <v>9</v>
      </c>
      <c r="M139" s="8" t="s">
        <v>9</v>
      </c>
      <c r="N139" s="8" t="s">
        <v>9</v>
      </c>
      <c r="O139" s="5" t="s">
        <v>12</v>
      </c>
    </row>
    <row r="140" spans="2:15" ht="24" x14ac:dyDescent="0.15">
      <c r="B140" s="25"/>
      <c r="C140" s="7" t="s">
        <v>9</v>
      </c>
      <c r="D140" s="7" t="s">
        <v>9</v>
      </c>
      <c r="E140" s="7" t="s">
        <v>9</v>
      </c>
      <c r="F140" s="7" t="s">
        <v>9</v>
      </c>
      <c r="G140" s="7" t="s">
        <v>9</v>
      </c>
      <c r="H140" s="7" t="s">
        <v>9</v>
      </c>
      <c r="I140" s="7" t="s">
        <v>9</v>
      </c>
      <c r="J140" s="7" t="s">
        <v>9</v>
      </c>
      <c r="K140" s="7" t="s">
        <v>9</v>
      </c>
      <c r="L140" s="7" t="s">
        <v>9</v>
      </c>
      <c r="M140" s="7" t="s">
        <v>9</v>
      </c>
      <c r="N140" s="7" t="s">
        <v>9</v>
      </c>
      <c r="O140" s="5" t="s">
        <v>11</v>
      </c>
    </row>
    <row r="141" spans="2:15" ht="24" x14ac:dyDescent="0.15">
      <c r="B141" s="25"/>
      <c r="C141" s="7" t="s">
        <v>9</v>
      </c>
      <c r="D141" s="7" t="s">
        <v>9</v>
      </c>
      <c r="E141" s="7" t="s">
        <v>9</v>
      </c>
      <c r="F141" s="7" t="s">
        <v>9</v>
      </c>
      <c r="G141" s="7" t="s">
        <v>9</v>
      </c>
      <c r="H141" s="7" t="s">
        <v>9</v>
      </c>
      <c r="I141" s="7" t="s">
        <v>9</v>
      </c>
      <c r="J141" s="7" t="s">
        <v>9</v>
      </c>
      <c r="K141" s="7" t="s">
        <v>9</v>
      </c>
      <c r="L141" s="7" t="s">
        <v>9</v>
      </c>
      <c r="M141" s="7" t="s">
        <v>9</v>
      </c>
      <c r="N141" s="7" t="s">
        <v>9</v>
      </c>
      <c r="O141" s="5" t="s">
        <v>10</v>
      </c>
    </row>
    <row r="142" spans="2:15" ht="14" x14ac:dyDescent="0.15">
      <c r="B142" s="26"/>
      <c r="C142" s="6" t="s">
        <v>9</v>
      </c>
      <c r="D142" s="6" t="s">
        <v>9</v>
      </c>
      <c r="E142" s="6" t="s">
        <v>9</v>
      </c>
      <c r="F142" s="6" t="s">
        <v>9</v>
      </c>
      <c r="G142" s="6" t="s">
        <v>9</v>
      </c>
      <c r="H142" s="6" t="s">
        <v>9</v>
      </c>
      <c r="I142" s="6" t="s">
        <v>9</v>
      </c>
      <c r="J142" s="6" t="s">
        <v>9</v>
      </c>
      <c r="K142" s="6" t="s">
        <v>9</v>
      </c>
      <c r="L142" s="6" t="s">
        <v>9</v>
      </c>
      <c r="M142" s="6" t="s">
        <v>9</v>
      </c>
      <c r="N142" s="6" t="s">
        <v>9</v>
      </c>
      <c r="O142" s="5" t="s">
        <v>8</v>
      </c>
    </row>
    <row r="143" spans="2:15" ht="14" x14ac:dyDescent="0.15">
      <c r="B143" s="24" t="s">
        <v>13</v>
      </c>
      <c r="C143" s="8" t="s">
        <v>9</v>
      </c>
      <c r="D143" s="8" t="s">
        <v>9</v>
      </c>
      <c r="E143" s="8" t="s">
        <v>9</v>
      </c>
      <c r="F143" s="8" t="s">
        <v>9</v>
      </c>
      <c r="G143" s="8" t="s">
        <v>9</v>
      </c>
      <c r="H143" s="8" t="s">
        <v>9</v>
      </c>
      <c r="I143" s="8" t="s">
        <v>9</v>
      </c>
      <c r="J143" s="8" t="s">
        <v>9</v>
      </c>
      <c r="K143" s="8" t="s">
        <v>9</v>
      </c>
      <c r="L143" s="8" t="s">
        <v>9</v>
      </c>
      <c r="M143" s="8" t="s">
        <v>9</v>
      </c>
      <c r="N143" s="8" t="s">
        <v>9</v>
      </c>
      <c r="O143" s="5" t="s">
        <v>12</v>
      </c>
    </row>
    <row r="144" spans="2:15" ht="24" x14ac:dyDescent="0.15">
      <c r="B144" s="25"/>
      <c r="C144" s="7" t="s">
        <v>9</v>
      </c>
      <c r="D144" s="7" t="s">
        <v>9</v>
      </c>
      <c r="E144" s="7" t="s">
        <v>9</v>
      </c>
      <c r="F144" s="7" t="s">
        <v>9</v>
      </c>
      <c r="G144" s="7" t="s">
        <v>9</v>
      </c>
      <c r="H144" s="7" t="s">
        <v>9</v>
      </c>
      <c r="I144" s="7" t="s">
        <v>9</v>
      </c>
      <c r="J144" s="7" t="s">
        <v>9</v>
      </c>
      <c r="K144" s="7" t="s">
        <v>9</v>
      </c>
      <c r="L144" s="7" t="s">
        <v>9</v>
      </c>
      <c r="M144" s="7" t="s">
        <v>9</v>
      </c>
      <c r="N144" s="7" t="s">
        <v>9</v>
      </c>
      <c r="O144" s="5" t="s">
        <v>11</v>
      </c>
    </row>
    <row r="145" spans="2:15" ht="24" x14ac:dyDescent="0.15">
      <c r="B145" s="25"/>
      <c r="C145" s="7" t="s">
        <v>9</v>
      </c>
      <c r="D145" s="7" t="s">
        <v>9</v>
      </c>
      <c r="E145" s="7" t="s">
        <v>9</v>
      </c>
      <c r="F145" s="7" t="s">
        <v>9</v>
      </c>
      <c r="G145" s="7" t="s">
        <v>9</v>
      </c>
      <c r="H145" s="7" t="s">
        <v>9</v>
      </c>
      <c r="I145" s="7" t="s">
        <v>9</v>
      </c>
      <c r="J145" s="7" t="s">
        <v>9</v>
      </c>
      <c r="K145" s="7" t="s">
        <v>9</v>
      </c>
      <c r="L145" s="7" t="s">
        <v>9</v>
      </c>
      <c r="M145" s="7" t="s">
        <v>9</v>
      </c>
      <c r="N145" s="7" t="s">
        <v>9</v>
      </c>
      <c r="O145" s="5" t="s">
        <v>10</v>
      </c>
    </row>
    <row r="146" spans="2:15" ht="14" x14ac:dyDescent="0.15">
      <c r="B146" s="26"/>
      <c r="C146" s="6" t="s">
        <v>9</v>
      </c>
      <c r="D146" s="6" t="s">
        <v>9</v>
      </c>
      <c r="E146" s="6" t="s">
        <v>9</v>
      </c>
      <c r="F146" s="6" t="s">
        <v>9</v>
      </c>
      <c r="G146" s="6" t="s">
        <v>9</v>
      </c>
      <c r="H146" s="6" t="s">
        <v>9</v>
      </c>
      <c r="I146" s="6" t="s">
        <v>9</v>
      </c>
      <c r="J146" s="6" t="s">
        <v>9</v>
      </c>
      <c r="K146" s="6" t="s">
        <v>9</v>
      </c>
      <c r="L146" s="6" t="s">
        <v>9</v>
      </c>
      <c r="M146" s="6" t="s">
        <v>9</v>
      </c>
      <c r="N146" s="6" t="s">
        <v>9</v>
      </c>
      <c r="O146" s="5" t="s">
        <v>8</v>
      </c>
    </row>
  </sheetData>
  <mergeCells count="11">
    <mergeCell ref="BL25:BM25"/>
    <mergeCell ref="BN25:BO25"/>
    <mergeCell ref="BP25:BQ25"/>
    <mergeCell ref="B139:B142"/>
    <mergeCell ref="B143:B146"/>
    <mergeCell ref="B115:B118"/>
    <mergeCell ref="B119:B122"/>
    <mergeCell ref="B123:B126"/>
    <mergeCell ref="B127:B130"/>
    <mergeCell ref="B131:B134"/>
    <mergeCell ref="B135:B138"/>
  </mergeCells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C59D-6CBF-8A42-ADF5-103C1B7B25C6}">
  <dimension ref="A1:L13"/>
  <sheetViews>
    <sheetView workbookViewId="0">
      <selection activeCell="J25" sqref="J25"/>
    </sheetView>
  </sheetViews>
  <sheetFormatPr baseColWidth="10" defaultRowHeight="15" x14ac:dyDescent="0.2"/>
  <cols>
    <col min="2" max="2" width="12.33203125" bestFit="1" customWidth="1"/>
    <col min="4" max="4" width="14.5" bestFit="1" customWidth="1"/>
    <col min="7" max="7" width="24.1640625" bestFit="1" customWidth="1"/>
    <col min="9" max="9" width="14" bestFit="1" customWidth="1"/>
    <col min="10" max="10" width="36" bestFit="1" customWidth="1"/>
    <col min="11" max="11" width="23.5" bestFit="1" customWidth="1"/>
  </cols>
  <sheetData>
    <row r="1" spans="1:12" x14ac:dyDescent="0.2">
      <c r="A1" s="19"/>
      <c r="B1" s="19"/>
      <c r="C1" s="19"/>
      <c r="D1" s="19" t="s">
        <v>151</v>
      </c>
      <c r="E1" s="19"/>
      <c r="K1" t="s">
        <v>152</v>
      </c>
      <c r="L1">
        <v>200</v>
      </c>
    </row>
    <row r="2" spans="1:12" x14ac:dyDescent="0.2">
      <c r="A2" s="19" t="s">
        <v>146</v>
      </c>
      <c r="B2" s="19">
        <f>Unimmobilized_Polystyrene_Amino!BG22</f>
        <v>1.7500000000000005E-3</v>
      </c>
      <c r="C2" s="19">
        <f>(B2/$B$2)*100</f>
        <v>100</v>
      </c>
      <c r="D2" s="19"/>
      <c r="E2" s="19"/>
      <c r="K2" t="s">
        <v>153</v>
      </c>
      <c r="L2">
        <v>5</v>
      </c>
    </row>
    <row r="3" spans="1:12" x14ac:dyDescent="0.2">
      <c r="A3" s="19" t="s">
        <v>147</v>
      </c>
      <c r="B3" s="19">
        <f>Unimmobilized_Polystyrene_Amino!BK21</f>
        <v>0</v>
      </c>
      <c r="C3" s="19">
        <f>(B3/$B$2)*100</f>
        <v>0</v>
      </c>
      <c r="D3" s="19">
        <f>100-C3</f>
        <v>100</v>
      </c>
      <c r="E3" s="19">
        <f>D3/100</f>
        <v>1</v>
      </c>
      <c r="K3" t="s">
        <v>154</v>
      </c>
      <c r="L3">
        <v>400</v>
      </c>
    </row>
    <row r="4" spans="1:12" x14ac:dyDescent="0.2">
      <c r="A4" s="19" t="s">
        <v>145</v>
      </c>
      <c r="B4" s="19">
        <f>Epoxy_Octadecyl!I5</f>
        <v>8.7449596774193551E-4</v>
      </c>
      <c r="C4" s="19">
        <f t="shared" ref="C4:C8" si="0">(B4/$B$2)*100</f>
        <v>49.971198156682014</v>
      </c>
      <c r="D4" s="19">
        <f t="shared" ref="D4:D8" si="1">100-C4</f>
        <v>50.028801843317986</v>
      </c>
      <c r="E4" s="19">
        <f t="shared" ref="E4:E8" si="2">D4/100</f>
        <v>0.50028801843317983</v>
      </c>
      <c r="K4" t="s">
        <v>155</v>
      </c>
      <c r="L4">
        <v>2</v>
      </c>
    </row>
    <row r="5" spans="1:12" x14ac:dyDescent="0.2">
      <c r="A5" s="19" t="s">
        <v>148</v>
      </c>
      <c r="B5" s="19">
        <f>EpoxyButyl_DVB_Epoxy!BM21</f>
        <v>0</v>
      </c>
      <c r="C5" s="19">
        <f t="shared" si="0"/>
        <v>0</v>
      </c>
      <c r="D5" s="19">
        <f t="shared" si="1"/>
        <v>100</v>
      </c>
      <c r="E5" s="19">
        <f t="shared" si="2"/>
        <v>1</v>
      </c>
      <c r="K5" t="s">
        <v>156</v>
      </c>
      <c r="L5">
        <f>L4/2</f>
        <v>1</v>
      </c>
    </row>
    <row r="6" spans="1:12" x14ac:dyDescent="0.2">
      <c r="A6" s="19" t="s">
        <v>144</v>
      </c>
      <c r="B6" s="19">
        <f>EpoxyButyl_DVB_Epoxy!BO21</f>
        <v>6.5343137254901974E-4</v>
      </c>
      <c r="C6" s="19">
        <f t="shared" si="0"/>
        <v>37.338935574229687</v>
      </c>
      <c r="D6" s="19">
        <f t="shared" si="1"/>
        <v>62.661064425770313</v>
      </c>
      <c r="E6" s="19">
        <f t="shared" si="2"/>
        <v>0.62661064425770308</v>
      </c>
    </row>
    <row r="7" spans="1:12" x14ac:dyDescent="0.2">
      <c r="A7" s="19" t="s">
        <v>149</v>
      </c>
      <c r="B7" s="19">
        <f>Unimmobilized_Polystyrene_Amino!BI22</f>
        <v>1.5541919093218679E-4</v>
      </c>
      <c r="C7" s="19">
        <f t="shared" si="0"/>
        <v>8.8810966246963865</v>
      </c>
      <c r="D7" s="19">
        <f t="shared" si="1"/>
        <v>91.118903375303617</v>
      </c>
      <c r="E7" s="19">
        <f t="shared" si="2"/>
        <v>0.91118903375303617</v>
      </c>
    </row>
    <row r="8" spans="1:12" x14ac:dyDescent="0.2">
      <c r="A8" s="19" t="s">
        <v>150</v>
      </c>
      <c r="B8" s="19">
        <f>Epoxy_Octadecyl!K5</f>
        <v>9.2641129032258046E-5</v>
      </c>
      <c r="C8" s="19">
        <f t="shared" si="0"/>
        <v>5.2937788018433158</v>
      </c>
      <c r="D8" s="19">
        <f t="shared" si="1"/>
        <v>94.706221198156683</v>
      </c>
      <c r="E8" s="19">
        <f t="shared" si="2"/>
        <v>0.94706221198156681</v>
      </c>
      <c r="J8" s="27" t="s">
        <v>157</v>
      </c>
      <c r="K8" t="s">
        <v>147</v>
      </c>
      <c r="L8">
        <f>$L$5*E3</f>
        <v>1</v>
      </c>
    </row>
    <row r="9" spans="1:12" x14ac:dyDescent="0.2">
      <c r="J9" s="27"/>
      <c r="K9" t="s">
        <v>145</v>
      </c>
      <c r="L9">
        <f t="shared" ref="L9:L13" si="3">$L$5*E4</f>
        <v>0.50028801843317983</v>
      </c>
    </row>
    <row r="10" spans="1:12" x14ac:dyDescent="0.2">
      <c r="J10" s="27"/>
      <c r="K10" t="s">
        <v>148</v>
      </c>
      <c r="L10">
        <f t="shared" si="3"/>
        <v>1</v>
      </c>
    </row>
    <row r="11" spans="1:12" x14ac:dyDescent="0.2">
      <c r="J11" s="27"/>
      <c r="K11" t="s">
        <v>144</v>
      </c>
      <c r="L11">
        <f t="shared" si="3"/>
        <v>0.62661064425770308</v>
      </c>
    </row>
    <row r="12" spans="1:12" x14ac:dyDescent="0.2">
      <c r="J12" s="27"/>
      <c r="K12" t="s">
        <v>149</v>
      </c>
      <c r="L12">
        <f t="shared" si="3"/>
        <v>0.91118903375303617</v>
      </c>
    </row>
    <row r="13" spans="1:12" x14ac:dyDescent="0.2">
      <c r="J13" s="27"/>
      <c r="K13" t="s">
        <v>150</v>
      </c>
      <c r="L13">
        <f t="shared" si="3"/>
        <v>0.94706221198156681</v>
      </c>
    </row>
  </sheetData>
  <mergeCells count="1">
    <mergeCell ref="J8:J1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1A77-EBF6-6B4A-AAE9-6F7BEE04BE0D}">
  <dimension ref="A2:S64"/>
  <sheetViews>
    <sheetView tabSelected="1" topLeftCell="D4" workbookViewId="0">
      <selection activeCell="O19" sqref="O19"/>
    </sheetView>
  </sheetViews>
  <sheetFormatPr baseColWidth="10" defaultRowHeight="15" x14ac:dyDescent="0.2"/>
  <cols>
    <col min="11" max="11" width="26.6640625" bestFit="1" customWidth="1"/>
    <col min="13" max="13" width="14.83203125" bestFit="1" customWidth="1"/>
    <col min="18" max="18" width="20.5" bestFit="1" customWidth="1"/>
  </cols>
  <sheetData>
    <row r="2" spans="1:19" x14ac:dyDescent="0.2">
      <c r="F2">
        <f>AVERAGE(E3:F3)</f>
        <v>2.7399999999999994E-3</v>
      </c>
      <c r="H2">
        <f>AVERAGE(G3:H3)</f>
        <v>2.8399999999999996E-3</v>
      </c>
      <c r="L2">
        <f>AVERAGE(K3:L3)</f>
        <v>2.7199999999999993E-3</v>
      </c>
      <c r="N2">
        <f>AVERAGE(M3:N3)</f>
        <v>4.9299999999999995E-3</v>
      </c>
    </row>
    <row r="3" spans="1:19" x14ac:dyDescent="0.2">
      <c r="E3">
        <f>SLOPE(E5:E9,$B$5:$B$9)</f>
        <v>2.5799999999999994E-3</v>
      </c>
      <c r="F3">
        <f>SLOPE(F5:F9,$B$5:$B$9)</f>
        <v>2.8999999999999994E-3</v>
      </c>
      <c r="G3">
        <f>SLOPE(G5:G9,$B$5:$B$9)</f>
        <v>2.8199999999999996E-3</v>
      </c>
      <c r="H3">
        <f>SLOPE(H5:H9,$B$5:$B$9)</f>
        <v>2.8599999999999997E-3</v>
      </c>
      <c r="K3">
        <f>SLOPE(K5:K9,$B$5:$B$9)</f>
        <v>2.4799999999999987E-3</v>
      </c>
      <c r="L3">
        <f>SLOPE(L5:L9,$B$5:$B$9)</f>
        <v>2.9600000000000004E-3</v>
      </c>
      <c r="M3">
        <f>SLOPE(M5:M9,$B$5:$B$9)</f>
        <v>4.5400000000000006E-3</v>
      </c>
      <c r="N3">
        <f>SLOPE(N5:N9,$B$5:$B$9)</f>
        <v>5.3199999999999983E-3</v>
      </c>
    </row>
    <row r="4" spans="1:19" x14ac:dyDescent="0.2">
      <c r="A4" s="1" t="s">
        <v>0</v>
      </c>
      <c r="B4" s="1" t="s">
        <v>1</v>
      </c>
      <c r="C4" s="20" t="s">
        <v>169</v>
      </c>
      <c r="D4" s="21"/>
      <c r="E4" s="20" t="s">
        <v>168</v>
      </c>
      <c r="F4" s="21"/>
      <c r="G4" s="20" t="s">
        <v>167</v>
      </c>
      <c r="H4" s="21"/>
      <c r="I4" s="1" t="s">
        <v>0</v>
      </c>
      <c r="J4" s="1" t="s">
        <v>1</v>
      </c>
      <c r="K4" s="20">
        <v>3</v>
      </c>
      <c r="L4" s="21"/>
      <c r="M4" s="20" t="s">
        <v>166</v>
      </c>
      <c r="N4" s="21"/>
    </row>
    <row r="5" spans="1:19" x14ac:dyDescent="0.2">
      <c r="A5" s="2">
        <v>0</v>
      </c>
      <c r="B5" s="3">
        <v>0</v>
      </c>
      <c r="C5" s="3">
        <v>0.27900000000000003</v>
      </c>
      <c r="D5" s="3">
        <v>0.24399999999999999</v>
      </c>
      <c r="E5" s="3">
        <v>0.19500000000000001</v>
      </c>
      <c r="F5" s="3">
        <v>0.187</v>
      </c>
      <c r="G5" s="3">
        <v>0.154</v>
      </c>
      <c r="H5" s="3">
        <v>0.15</v>
      </c>
      <c r="I5" s="2">
        <v>0</v>
      </c>
      <c r="J5" s="3">
        <v>0</v>
      </c>
      <c r="K5" s="3">
        <v>0.248</v>
      </c>
      <c r="L5" s="3">
        <v>0.25900000000000001</v>
      </c>
      <c r="M5" s="3">
        <v>0.28899999999999998</v>
      </c>
      <c r="N5" s="3">
        <v>0.27100000000000002</v>
      </c>
    </row>
    <row r="6" spans="1:19" x14ac:dyDescent="0.2">
      <c r="A6" s="2">
        <v>5.7870370370370366E-5</v>
      </c>
      <c r="B6" s="3">
        <f>B5+5</f>
        <v>5</v>
      </c>
      <c r="C6" s="3">
        <v>0.29199999999999998</v>
      </c>
      <c r="D6" s="3">
        <v>0.26300000000000001</v>
      </c>
      <c r="E6" s="3">
        <v>0.21199999999999999</v>
      </c>
      <c r="F6" s="3">
        <v>0.20599999999999999</v>
      </c>
      <c r="G6" s="3">
        <v>0.16900000000000001</v>
      </c>
      <c r="H6" s="3">
        <v>0.16600000000000001</v>
      </c>
      <c r="I6" s="2">
        <v>5.7870370370370366E-5</v>
      </c>
      <c r="J6" s="3">
        <f>J5+5</f>
        <v>5</v>
      </c>
      <c r="K6" s="3">
        <v>0.26600000000000001</v>
      </c>
      <c r="L6" s="3">
        <v>0.28299999999999997</v>
      </c>
      <c r="M6" s="3">
        <v>0.32600000000000001</v>
      </c>
      <c r="N6" s="3">
        <v>0.314</v>
      </c>
    </row>
    <row r="7" spans="1:19" x14ac:dyDescent="0.2">
      <c r="A7" s="2">
        <v>1.1574074074074073E-4</v>
      </c>
      <c r="B7" s="3">
        <f>B6+5</f>
        <v>10</v>
      </c>
      <c r="C7" s="3">
        <v>0.30099999999999999</v>
      </c>
      <c r="D7" s="3">
        <v>0.27800000000000002</v>
      </c>
      <c r="E7" s="3">
        <v>0.22600000000000001</v>
      </c>
      <c r="F7" s="3">
        <v>0.222</v>
      </c>
      <c r="G7" s="3">
        <v>0.184</v>
      </c>
      <c r="H7" s="3">
        <v>0.18099999999999999</v>
      </c>
      <c r="I7" s="2">
        <v>1.1574074074074073E-4</v>
      </c>
      <c r="J7" s="3">
        <f>J6+5</f>
        <v>10</v>
      </c>
      <c r="K7" s="3">
        <v>0.28000000000000003</v>
      </c>
      <c r="L7" s="3">
        <v>0.29899999999999999</v>
      </c>
      <c r="M7" s="3">
        <v>0.35099999999999998</v>
      </c>
      <c r="N7" s="3">
        <v>0.34399999999999997</v>
      </c>
    </row>
    <row r="8" spans="1:19" x14ac:dyDescent="0.2">
      <c r="A8" s="2">
        <v>1.7361111111111112E-4</v>
      </c>
      <c r="B8" s="3">
        <f>B7+5</f>
        <v>15</v>
      </c>
      <c r="C8" s="3">
        <v>0.30599999999999999</v>
      </c>
      <c r="D8" s="3">
        <v>0.28899999999999998</v>
      </c>
      <c r="E8" s="3">
        <v>0.23699999999999999</v>
      </c>
      <c r="F8" s="3">
        <v>0.23499999999999999</v>
      </c>
      <c r="G8" s="3">
        <v>0.19800000000000001</v>
      </c>
      <c r="H8" s="3">
        <v>0.19500000000000001</v>
      </c>
      <c r="I8" s="2">
        <v>1.7361111111111112E-4</v>
      </c>
      <c r="J8" s="3">
        <f>J7+5</f>
        <v>15</v>
      </c>
      <c r="K8" s="3">
        <v>0.28999999999999998</v>
      </c>
      <c r="L8" s="3">
        <v>0.311</v>
      </c>
      <c r="M8" s="3">
        <v>0.36899999999999999</v>
      </c>
      <c r="N8" s="3">
        <v>0.36599999999999999</v>
      </c>
      <c r="R8" t="s">
        <v>152</v>
      </c>
      <c r="S8">
        <v>10</v>
      </c>
    </row>
    <row r="9" spans="1:19" x14ac:dyDescent="0.2">
      <c r="A9" s="2">
        <v>2.3148148148148146E-4</v>
      </c>
      <c r="B9" s="3">
        <f>B8+5</f>
        <v>20</v>
      </c>
      <c r="C9" s="3">
        <v>0.31</v>
      </c>
      <c r="D9" s="3">
        <v>0.29699999999999999</v>
      </c>
      <c r="E9" s="3">
        <v>0.247</v>
      </c>
      <c r="F9" s="3">
        <v>0.245</v>
      </c>
      <c r="G9" s="3">
        <v>0.21</v>
      </c>
      <c r="H9" s="3">
        <v>0.20699999999999999</v>
      </c>
      <c r="I9" s="2">
        <v>2.3148148148148146E-4</v>
      </c>
      <c r="J9" s="3">
        <f>J8+5</f>
        <v>20</v>
      </c>
      <c r="K9" s="3">
        <v>0.29799999999999999</v>
      </c>
      <c r="L9" s="3">
        <v>0.31900000000000001</v>
      </c>
      <c r="M9" s="3">
        <v>0.38100000000000001</v>
      </c>
      <c r="N9" s="3">
        <v>0.378</v>
      </c>
      <c r="R9" t="s">
        <v>153</v>
      </c>
      <c r="S9">
        <v>2</v>
      </c>
    </row>
    <row r="10" spans="1:19" x14ac:dyDescent="0.2">
      <c r="A10" s="2">
        <v>2.8935185185185189E-4</v>
      </c>
      <c r="B10" s="3">
        <f>B9+5</f>
        <v>25</v>
      </c>
      <c r="C10" s="3">
        <v>0.312</v>
      </c>
      <c r="D10" s="3">
        <v>0.30399999999999999</v>
      </c>
      <c r="E10" s="3">
        <v>0.25700000000000001</v>
      </c>
      <c r="F10" s="3">
        <v>0.253</v>
      </c>
      <c r="G10" s="3">
        <v>0.22</v>
      </c>
      <c r="H10" s="3">
        <v>0.215</v>
      </c>
      <c r="I10" s="2">
        <v>2.8935185185185189E-4</v>
      </c>
      <c r="J10" s="3">
        <f>J9+5</f>
        <v>25</v>
      </c>
      <c r="K10" s="3">
        <v>0.30499999999999999</v>
      </c>
      <c r="L10" s="3">
        <v>0.32200000000000001</v>
      </c>
      <c r="M10" s="3">
        <v>0.38700000000000001</v>
      </c>
      <c r="N10" s="3">
        <v>0.38300000000000001</v>
      </c>
      <c r="R10" t="s">
        <v>165</v>
      </c>
      <c r="S10">
        <v>3.38</v>
      </c>
    </row>
    <row r="11" spans="1:19" x14ac:dyDescent="0.2">
      <c r="A11" s="2">
        <v>3.4722222222222224E-4</v>
      </c>
      <c r="B11" s="3">
        <f>B10+5</f>
        <v>30</v>
      </c>
      <c r="C11" s="3">
        <v>0.314</v>
      </c>
      <c r="D11" s="3">
        <v>0.309</v>
      </c>
      <c r="E11" s="3">
        <v>0.26500000000000001</v>
      </c>
      <c r="F11" s="3">
        <v>0.26</v>
      </c>
      <c r="G11" s="3">
        <v>0.22900000000000001</v>
      </c>
      <c r="H11" s="3">
        <v>0.223</v>
      </c>
      <c r="I11" s="2">
        <v>3.4722222222222224E-4</v>
      </c>
      <c r="J11" s="3">
        <f>J10+5</f>
        <v>30</v>
      </c>
      <c r="K11" s="3">
        <v>0.311</v>
      </c>
      <c r="L11" s="3">
        <v>0.32200000000000001</v>
      </c>
      <c r="M11" s="3">
        <v>0.38600000000000001</v>
      </c>
      <c r="N11" s="3">
        <v>0.38</v>
      </c>
      <c r="R11" t="s">
        <v>164</v>
      </c>
      <c r="S11">
        <f>(S10/(1000/S9))*1000</f>
        <v>6.76</v>
      </c>
    </row>
    <row r="12" spans="1:19" x14ac:dyDescent="0.2">
      <c r="A12" s="2">
        <v>4.0509259259259258E-4</v>
      </c>
      <c r="B12" s="3">
        <f>B11+5</f>
        <v>35</v>
      </c>
      <c r="C12" s="3">
        <v>0.315</v>
      </c>
      <c r="D12" s="3">
        <v>0.312</v>
      </c>
      <c r="E12" s="3">
        <v>0.27200000000000002</v>
      </c>
      <c r="F12" s="3">
        <v>0.26600000000000001</v>
      </c>
      <c r="G12" s="3">
        <v>0.23699999999999999</v>
      </c>
      <c r="H12" s="3">
        <v>0.23200000000000001</v>
      </c>
      <c r="I12" s="2">
        <v>4.0509259259259258E-4</v>
      </c>
      <c r="J12" s="3">
        <f>J11+5</f>
        <v>35</v>
      </c>
      <c r="K12" s="3">
        <v>0.316</v>
      </c>
      <c r="L12" s="3">
        <v>0.31900000000000001</v>
      </c>
      <c r="M12" s="3">
        <v>0.38300000000000001</v>
      </c>
      <c r="N12" s="3">
        <v>0.373</v>
      </c>
      <c r="R12" t="s">
        <v>163</v>
      </c>
      <c r="S12">
        <f>S11/10</f>
        <v>0.67599999999999993</v>
      </c>
    </row>
    <row r="13" spans="1:19" x14ac:dyDescent="0.2">
      <c r="A13" s="2">
        <v>4.6296296296296293E-4</v>
      </c>
      <c r="B13" s="3">
        <f>B12+5</f>
        <v>40</v>
      </c>
      <c r="C13" s="3">
        <v>0.315</v>
      </c>
      <c r="D13" s="3">
        <v>0.315</v>
      </c>
      <c r="E13" s="3">
        <v>0.27800000000000002</v>
      </c>
      <c r="F13" s="3">
        <v>0.27200000000000002</v>
      </c>
      <c r="G13" s="3">
        <v>0.24299999999999999</v>
      </c>
      <c r="H13" s="3">
        <v>0.23899999999999999</v>
      </c>
      <c r="I13" s="2">
        <v>4.6296296296296293E-4</v>
      </c>
      <c r="J13" s="3">
        <f>J12+5</f>
        <v>40</v>
      </c>
      <c r="K13" s="3">
        <v>0.31900000000000001</v>
      </c>
      <c r="L13" s="3">
        <v>0.316</v>
      </c>
      <c r="M13" s="3">
        <v>0.376</v>
      </c>
      <c r="N13" s="3">
        <v>0.36599999999999999</v>
      </c>
    </row>
    <row r="14" spans="1:19" x14ac:dyDescent="0.2">
      <c r="A14" s="2">
        <v>5.2083333333333333E-4</v>
      </c>
      <c r="B14" s="3">
        <f>B13+5</f>
        <v>45</v>
      </c>
      <c r="C14" s="3">
        <v>0.316</v>
      </c>
      <c r="D14" s="3">
        <v>0.318</v>
      </c>
      <c r="E14" s="3">
        <v>0.28199999999999997</v>
      </c>
      <c r="F14" s="3">
        <v>0.27700000000000002</v>
      </c>
      <c r="G14" s="3">
        <v>0.248</v>
      </c>
      <c r="H14" s="3">
        <v>0.245</v>
      </c>
      <c r="I14" s="2">
        <v>5.2083333333333333E-4</v>
      </c>
      <c r="J14" s="3">
        <f>J13+5</f>
        <v>45</v>
      </c>
      <c r="K14" s="3">
        <v>0.32200000000000001</v>
      </c>
      <c r="L14" s="3">
        <v>0.312</v>
      </c>
      <c r="M14" s="3">
        <v>0.36699999999999999</v>
      </c>
      <c r="N14" s="3">
        <v>0.34899999999999998</v>
      </c>
    </row>
    <row r="15" spans="1:19" x14ac:dyDescent="0.2">
      <c r="A15" s="2">
        <v>5.7870370370370378E-4</v>
      </c>
      <c r="B15" s="3">
        <f>B14+5</f>
        <v>50</v>
      </c>
      <c r="C15" s="3">
        <v>0.316</v>
      </c>
      <c r="D15" s="3">
        <v>0.31900000000000001</v>
      </c>
      <c r="E15" s="3">
        <v>0.28699999999999998</v>
      </c>
      <c r="F15" s="3">
        <v>0.28100000000000003</v>
      </c>
      <c r="G15" s="3">
        <v>0.252</v>
      </c>
      <c r="H15" s="3">
        <v>0.251</v>
      </c>
      <c r="I15" s="2">
        <v>5.7870370370370378E-4</v>
      </c>
      <c r="J15" s="3">
        <f>J14+5</f>
        <v>50</v>
      </c>
      <c r="K15" s="3">
        <v>0.32400000000000001</v>
      </c>
      <c r="L15" s="3">
        <v>0.31</v>
      </c>
      <c r="M15" s="3">
        <v>0.35599999999999998</v>
      </c>
      <c r="N15" s="3">
        <v>0.34300000000000003</v>
      </c>
    </row>
    <row r="16" spans="1:19" x14ac:dyDescent="0.2">
      <c r="A16" s="2">
        <v>6.3657407407407402E-4</v>
      </c>
      <c r="B16" s="3">
        <f>B15+5</f>
        <v>55</v>
      </c>
      <c r="C16" s="3">
        <v>0.316</v>
      </c>
      <c r="D16" s="3">
        <v>0.32100000000000001</v>
      </c>
      <c r="E16" s="3">
        <v>0.29099999999999998</v>
      </c>
      <c r="F16" s="3">
        <v>0.28399999999999997</v>
      </c>
      <c r="G16" s="3">
        <v>0.255</v>
      </c>
      <c r="H16" s="3">
        <v>0.25600000000000001</v>
      </c>
      <c r="J16" s="3">
        <f>J15+5</f>
        <v>55</v>
      </c>
    </row>
    <row r="17" spans="1:15" x14ac:dyDescent="0.2">
      <c r="A17" s="2">
        <v>6.9444444444444447E-4</v>
      </c>
      <c r="B17" s="3">
        <f>B16+5</f>
        <v>60</v>
      </c>
      <c r="C17" s="3">
        <v>0.317</v>
      </c>
      <c r="D17" s="3">
        <v>0.32200000000000001</v>
      </c>
      <c r="E17" s="3">
        <v>0.29399999999999998</v>
      </c>
      <c r="F17" s="3">
        <v>0.28799999999999998</v>
      </c>
      <c r="G17" s="3">
        <v>0.25900000000000001</v>
      </c>
      <c r="H17" s="3">
        <v>0.26300000000000001</v>
      </c>
    </row>
    <row r="18" spans="1:15" x14ac:dyDescent="0.2">
      <c r="A18" s="2">
        <v>7.5231481481481471E-4</v>
      </c>
      <c r="B18" s="3">
        <f>B17+5</f>
        <v>65</v>
      </c>
      <c r="C18" s="3">
        <v>0.317</v>
      </c>
      <c r="D18" s="3">
        <v>0.32200000000000001</v>
      </c>
      <c r="E18" s="3">
        <v>0.29699999999999999</v>
      </c>
      <c r="F18" s="3">
        <v>0.29099999999999998</v>
      </c>
      <c r="G18" s="3">
        <v>0.26300000000000001</v>
      </c>
      <c r="H18" s="3">
        <v>0.26900000000000002</v>
      </c>
      <c r="L18" t="s">
        <v>162</v>
      </c>
      <c r="M18" t="s">
        <v>161</v>
      </c>
      <c r="N18" t="s">
        <v>160</v>
      </c>
      <c r="O18" t="s">
        <v>159</v>
      </c>
    </row>
    <row r="19" spans="1:15" x14ac:dyDescent="0.2">
      <c r="A19" s="2">
        <v>8.1018518518518516E-4</v>
      </c>
      <c r="B19" s="3">
        <f>B18+5</f>
        <v>70</v>
      </c>
      <c r="C19" s="3">
        <v>0.316</v>
      </c>
      <c r="D19" s="3">
        <v>0.32300000000000001</v>
      </c>
      <c r="E19" s="3">
        <v>0.29899999999999999</v>
      </c>
      <c r="F19" s="3">
        <v>0.29299999999999998</v>
      </c>
      <c r="G19" s="3">
        <v>0.26700000000000002</v>
      </c>
      <c r="H19" s="3">
        <v>0.27400000000000002</v>
      </c>
      <c r="K19" t="s">
        <v>146</v>
      </c>
      <c r="L19">
        <f>N2</f>
        <v>4.9299999999999995E-3</v>
      </c>
      <c r="M19">
        <f>(L19/$L$19)*100</f>
        <v>100</v>
      </c>
    </row>
    <row r="20" spans="1:15" x14ac:dyDescent="0.2">
      <c r="A20" s="2">
        <v>8.6805555555555551E-4</v>
      </c>
      <c r="B20" s="3">
        <f>B19+5</f>
        <v>75</v>
      </c>
      <c r="C20" s="3">
        <v>0.316</v>
      </c>
      <c r="D20" s="3">
        <v>0.32400000000000001</v>
      </c>
      <c r="E20" s="3">
        <v>0.30099999999999999</v>
      </c>
      <c r="F20" s="3">
        <v>0.29499999999999998</v>
      </c>
      <c r="G20" s="3">
        <v>0.27100000000000002</v>
      </c>
      <c r="H20" s="3">
        <v>0.27900000000000003</v>
      </c>
      <c r="K20" s="29">
        <v>1</v>
      </c>
      <c r="L20">
        <f>F2</f>
        <v>2.7399999999999994E-3</v>
      </c>
      <c r="M20">
        <f>(L20/$L$19)*100</f>
        <v>55.578093306288025</v>
      </c>
      <c r="N20">
        <f>100-M20</f>
        <v>44.421906693711975</v>
      </c>
      <c r="O20">
        <f>N20/100</f>
        <v>0.44421906693711977</v>
      </c>
    </row>
    <row r="21" spans="1:15" x14ac:dyDescent="0.2">
      <c r="A21" s="2">
        <v>9.2592592592592585E-4</v>
      </c>
      <c r="B21" s="3">
        <f>B20+5</f>
        <v>80</v>
      </c>
      <c r="C21" s="3">
        <v>0.316</v>
      </c>
      <c r="D21" s="3">
        <v>0.32400000000000001</v>
      </c>
      <c r="E21" s="3">
        <v>0.30299999999999999</v>
      </c>
      <c r="F21" s="3">
        <v>0.29699999999999999</v>
      </c>
      <c r="G21" s="3">
        <v>0.27500000000000002</v>
      </c>
      <c r="H21" s="3">
        <v>0.28299999999999997</v>
      </c>
      <c r="K21" s="29">
        <v>2</v>
      </c>
      <c r="L21">
        <f>H2</f>
        <v>2.8399999999999996E-3</v>
      </c>
      <c r="M21">
        <f>(L21/$L$19)*100</f>
        <v>57.606490872210948</v>
      </c>
      <c r="N21">
        <f>100-M21</f>
        <v>42.393509127789052</v>
      </c>
      <c r="O21">
        <f>N21/100</f>
        <v>0.42393509127789053</v>
      </c>
    </row>
    <row r="22" spans="1:15" x14ac:dyDescent="0.2">
      <c r="A22" s="2">
        <v>9.8379629629629642E-4</v>
      </c>
      <c r="B22" s="3">
        <f>B21+5</f>
        <v>85</v>
      </c>
      <c r="C22" s="3">
        <v>0.316</v>
      </c>
      <c r="D22" s="3">
        <v>0.32400000000000001</v>
      </c>
      <c r="E22" s="3">
        <v>0.30399999999999999</v>
      </c>
      <c r="F22" s="3">
        <v>0.29799999999999999</v>
      </c>
      <c r="G22" s="3">
        <v>0.27900000000000003</v>
      </c>
      <c r="H22" s="3">
        <v>0.28699999999999998</v>
      </c>
      <c r="K22" s="29">
        <v>3</v>
      </c>
      <c r="L22">
        <f>L2</f>
        <v>2.7199999999999993E-3</v>
      </c>
      <c r="M22">
        <f>(L22/$L$19)*100</f>
        <v>55.172413793103438</v>
      </c>
      <c r="N22">
        <f>100-M22</f>
        <v>44.827586206896562</v>
      </c>
      <c r="O22">
        <f>N22/100</f>
        <v>0.44827586206896564</v>
      </c>
    </row>
    <row r="23" spans="1:15" x14ac:dyDescent="0.2">
      <c r="A23" s="2">
        <v>1.0416666666666667E-3</v>
      </c>
      <c r="B23" s="3">
        <f>B22+5</f>
        <v>90</v>
      </c>
      <c r="C23" s="3">
        <v>0.316</v>
      </c>
      <c r="D23" s="3">
        <v>0.32500000000000001</v>
      </c>
      <c r="E23" s="3">
        <v>0.30599999999999999</v>
      </c>
      <c r="F23" s="3">
        <v>0.3</v>
      </c>
      <c r="G23" s="3">
        <v>0.28199999999999997</v>
      </c>
      <c r="H23" s="3">
        <v>0.28899999999999998</v>
      </c>
    </row>
    <row r="24" spans="1:15" x14ac:dyDescent="0.2">
      <c r="A24" s="2">
        <v>1.0995370370370371E-3</v>
      </c>
      <c r="B24" s="3">
        <f>B23+5</f>
        <v>95</v>
      </c>
      <c r="C24" s="3">
        <v>0.316</v>
      </c>
      <c r="D24" s="3">
        <v>0.32500000000000001</v>
      </c>
      <c r="E24" s="3">
        <v>0.307</v>
      </c>
      <c r="F24" s="3">
        <v>0.30099999999999999</v>
      </c>
      <c r="G24" s="3">
        <v>0.28499999999999998</v>
      </c>
      <c r="H24" s="3">
        <v>0.29099999999999998</v>
      </c>
    </row>
    <row r="25" spans="1:15" x14ac:dyDescent="0.2">
      <c r="A25" s="2">
        <v>1.1574074074074073E-3</v>
      </c>
      <c r="B25" s="3">
        <f>B24+5</f>
        <v>100</v>
      </c>
      <c r="C25" s="3">
        <v>0.316</v>
      </c>
      <c r="D25" s="3">
        <v>0.32500000000000001</v>
      </c>
      <c r="E25" s="3">
        <v>0.307</v>
      </c>
      <c r="F25" s="3">
        <v>0.30199999999999999</v>
      </c>
      <c r="G25" s="3">
        <v>0.28899999999999998</v>
      </c>
      <c r="H25" s="3">
        <v>0.29299999999999998</v>
      </c>
    </row>
    <row r="26" spans="1:15" x14ac:dyDescent="0.2">
      <c r="A26" s="2">
        <v>1.2152777777777778E-3</v>
      </c>
      <c r="B26" s="3">
        <f>B25+5</f>
        <v>105</v>
      </c>
      <c r="C26" s="3">
        <v>0.316</v>
      </c>
      <c r="D26" s="3">
        <v>0.32500000000000001</v>
      </c>
      <c r="E26" s="3">
        <v>0.308</v>
      </c>
      <c r="F26" s="3">
        <v>0.30299999999999999</v>
      </c>
      <c r="G26" s="3">
        <v>0.29099999999999998</v>
      </c>
      <c r="H26" s="3">
        <v>0.29499999999999998</v>
      </c>
      <c r="K26" s="28" t="s">
        <v>158</v>
      </c>
      <c r="L26">
        <v>1</v>
      </c>
      <c r="M26">
        <f>O20*$S$12</f>
        <v>0.30029208924949291</v>
      </c>
      <c r="O26">
        <f>(M26/5)*1000</f>
        <v>60.058417849898582</v>
      </c>
    </row>
    <row r="27" spans="1:15" x14ac:dyDescent="0.2">
      <c r="A27" s="2">
        <v>1.2731481481481483E-3</v>
      </c>
      <c r="B27" s="3">
        <f>B26+5</f>
        <v>110</v>
      </c>
      <c r="C27" s="3">
        <v>0.316</v>
      </c>
      <c r="D27" s="3">
        <v>0.32600000000000001</v>
      </c>
      <c r="E27" s="3">
        <v>0.309</v>
      </c>
      <c r="F27" s="3">
        <v>0.30299999999999999</v>
      </c>
      <c r="G27" s="3">
        <v>0.29399999999999998</v>
      </c>
      <c r="H27" s="3">
        <v>0.29699999999999999</v>
      </c>
      <c r="K27" s="28"/>
      <c r="L27">
        <v>2</v>
      </c>
      <c r="M27">
        <f>O21*$S$12</f>
        <v>0.286580121703854</v>
      </c>
      <c r="O27">
        <f>(M27/2.2222)*1000</f>
        <v>128.9623443901782</v>
      </c>
    </row>
    <row r="28" spans="1:15" x14ac:dyDescent="0.2">
      <c r="A28" s="2">
        <v>1.3310185185185185E-3</v>
      </c>
      <c r="B28" s="3">
        <f>B27+5</f>
        <v>115</v>
      </c>
      <c r="C28" s="3">
        <v>0.316</v>
      </c>
      <c r="D28" s="3">
        <v>0.32500000000000001</v>
      </c>
      <c r="E28" s="3">
        <v>0.31</v>
      </c>
      <c r="F28" s="3">
        <v>0.30399999999999999</v>
      </c>
      <c r="G28" s="3">
        <v>0.29599999999999999</v>
      </c>
      <c r="H28" s="3">
        <v>0.29899999999999999</v>
      </c>
      <c r="K28" s="28"/>
      <c r="L28">
        <v>3</v>
      </c>
      <c r="M28">
        <f>O22*$S$12</f>
        <v>0.30303448275862072</v>
      </c>
      <c r="O28">
        <f>(M28/2.2222)*1000</f>
        <v>136.36688091018843</v>
      </c>
    </row>
    <row r="29" spans="1:15" x14ac:dyDescent="0.2">
      <c r="A29" s="2">
        <v>1.3888888888888889E-3</v>
      </c>
      <c r="B29" s="3">
        <f>B28+5</f>
        <v>120</v>
      </c>
      <c r="C29" s="3">
        <v>0.316</v>
      </c>
      <c r="D29" s="3">
        <v>0.32500000000000001</v>
      </c>
      <c r="E29" s="3">
        <v>0.31</v>
      </c>
      <c r="F29" s="3">
        <v>0.30399999999999999</v>
      </c>
      <c r="G29" s="3">
        <v>0.29799999999999999</v>
      </c>
      <c r="H29" s="3">
        <v>0.30099999999999999</v>
      </c>
    </row>
    <row r="30" spans="1:15" x14ac:dyDescent="0.2">
      <c r="A30" s="2">
        <v>1.4467592592592594E-3</v>
      </c>
      <c r="B30" s="3">
        <f>B29+5</f>
        <v>125</v>
      </c>
      <c r="C30" s="3">
        <v>0.316</v>
      </c>
      <c r="D30" s="3">
        <v>0.32500000000000001</v>
      </c>
      <c r="E30" s="3">
        <v>0.311</v>
      </c>
      <c r="F30" s="3">
        <v>0.30399999999999999</v>
      </c>
      <c r="G30" s="3">
        <v>0.3</v>
      </c>
      <c r="H30" s="3">
        <v>0.30199999999999999</v>
      </c>
    </row>
    <row r="31" spans="1:15" x14ac:dyDescent="0.2">
      <c r="A31" s="2">
        <v>1.5046296296296294E-3</v>
      </c>
      <c r="B31" s="3">
        <f>B30+5</f>
        <v>130</v>
      </c>
      <c r="C31" s="3">
        <v>0.316</v>
      </c>
      <c r="D31" s="3">
        <v>0.32500000000000001</v>
      </c>
      <c r="E31" s="3">
        <v>0.311</v>
      </c>
      <c r="F31" s="3">
        <v>0.30499999999999999</v>
      </c>
      <c r="G31" s="3">
        <v>0.30299999999999999</v>
      </c>
      <c r="H31" s="3">
        <v>0.30399999999999999</v>
      </c>
    </row>
    <row r="32" spans="1:15" x14ac:dyDescent="0.2">
      <c r="A32" s="2">
        <v>1.5624999999999999E-3</v>
      </c>
      <c r="B32" s="3">
        <f>B31+5</f>
        <v>135</v>
      </c>
      <c r="C32" s="3">
        <v>0.316</v>
      </c>
      <c r="D32" s="3">
        <v>0.32500000000000001</v>
      </c>
      <c r="E32" s="3">
        <v>0.311</v>
      </c>
      <c r="F32" s="3">
        <v>0.30499999999999999</v>
      </c>
      <c r="G32" s="3">
        <v>0.30399999999999999</v>
      </c>
      <c r="H32" s="3">
        <v>0.30599999999999999</v>
      </c>
    </row>
    <row r="33" spans="1:8" x14ac:dyDescent="0.2">
      <c r="A33" s="2">
        <v>1.6203703703703703E-3</v>
      </c>
      <c r="B33" s="3">
        <f>B32+5</f>
        <v>140</v>
      </c>
      <c r="C33" s="3">
        <v>0.316</v>
      </c>
      <c r="D33" s="3">
        <v>0.32500000000000001</v>
      </c>
      <c r="E33" s="3">
        <v>0.311</v>
      </c>
      <c r="F33" s="3">
        <v>0.30499999999999999</v>
      </c>
      <c r="G33" s="3">
        <v>0.30599999999999999</v>
      </c>
      <c r="H33" s="3">
        <v>0.307</v>
      </c>
    </row>
    <row r="34" spans="1:8" x14ac:dyDescent="0.2">
      <c r="A34" s="2">
        <v>1.6782407407407406E-3</v>
      </c>
      <c r="B34" s="3">
        <f>B33+5</f>
        <v>145</v>
      </c>
      <c r="C34" s="3">
        <v>0.316</v>
      </c>
      <c r="D34" s="3">
        <v>0.32500000000000001</v>
      </c>
      <c r="E34" s="3">
        <v>0.312</v>
      </c>
      <c r="F34" s="3">
        <v>0.30599999999999999</v>
      </c>
      <c r="G34" s="3">
        <v>0.307</v>
      </c>
      <c r="H34" s="3">
        <v>0.308</v>
      </c>
    </row>
    <row r="35" spans="1:8" x14ac:dyDescent="0.2">
      <c r="A35" s="2">
        <v>1.736111111111111E-3</v>
      </c>
      <c r="B35" s="3">
        <f>B34+5</f>
        <v>150</v>
      </c>
      <c r="C35" s="3">
        <v>0.315</v>
      </c>
      <c r="D35" s="3">
        <v>0.32500000000000001</v>
      </c>
      <c r="E35" s="3">
        <v>0.312</v>
      </c>
      <c r="F35" s="3">
        <v>0.30599999999999999</v>
      </c>
      <c r="G35" s="3">
        <v>0.309</v>
      </c>
      <c r="H35" s="3">
        <v>0.309</v>
      </c>
    </row>
    <row r="36" spans="1:8" x14ac:dyDescent="0.2">
      <c r="A36" s="2">
        <v>1.7939814814814815E-3</v>
      </c>
      <c r="B36" s="3">
        <f>B35+5</f>
        <v>155</v>
      </c>
      <c r="C36" s="3">
        <v>0.315</v>
      </c>
      <c r="D36" s="3">
        <v>0.32500000000000001</v>
      </c>
      <c r="E36" s="3">
        <v>0.312</v>
      </c>
      <c r="F36" s="3">
        <v>0.30599999999999999</v>
      </c>
      <c r="G36" s="3">
        <v>0.31</v>
      </c>
      <c r="H36" s="3">
        <v>0.31</v>
      </c>
    </row>
    <row r="37" spans="1:8" x14ac:dyDescent="0.2">
      <c r="A37" s="2">
        <v>1.8518518518518517E-3</v>
      </c>
      <c r="B37" s="3">
        <f>B36+5</f>
        <v>160</v>
      </c>
      <c r="C37" s="3">
        <v>0.316</v>
      </c>
      <c r="D37" s="3">
        <v>0.32500000000000001</v>
      </c>
      <c r="E37" s="3">
        <v>0.312</v>
      </c>
      <c r="F37" s="3">
        <v>0.30599999999999999</v>
      </c>
      <c r="G37" s="3">
        <v>0.311</v>
      </c>
      <c r="H37" s="3">
        <v>0.311</v>
      </c>
    </row>
    <row r="38" spans="1:8" x14ac:dyDescent="0.2">
      <c r="A38" s="2">
        <v>1.9097222222222222E-3</v>
      </c>
      <c r="B38" s="3">
        <f>B37+5</f>
        <v>165</v>
      </c>
      <c r="C38" s="3">
        <v>0.315</v>
      </c>
      <c r="D38" s="3">
        <v>0.32500000000000001</v>
      </c>
      <c r="E38" s="3">
        <v>0.312</v>
      </c>
      <c r="F38" s="3">
        <v>0.307</v>
      </c>
      <c r="G38" s="3">
        <v>0.312</v>
      </c>
      <c r="H38" s="3">
        <v>0.312</v>
      </c>
    </row>
    <row r="39" spans="1:8" x14ac:dyDescent="0.2">
      <c r="A39" s="2">
        <v>1.9675925925925928E-3</v>
      </c>
      <c r="B39" s="3">
        <f>B38+5</f>
        <v>170</v>
      </c>
      <c r="C39" s="3">
        <v>0.315</v>
      </c>
      <c r="D39" s="3">
        <v>0.32500000000000001</v>
      </c>
      <c r="E39" s="3">
        <v>0.312</v>
      </c>
      <c r="F39" s="3">
        <v>0.307</v>
      </c>
      <c r="G39" s="3">
        <v>0.313</v>
      </c>
      <c r="H39" s="3">
        <v>0.312</v>
      </c>
    </row>
    <row r="40" spans="1:8" x14ac:dyDescent="0.2">
      <c r="A40" s="2">
        <v>2.0254629629629629E-3</v>
      </c>
      <c r="B40" s="3">
        <f>B39+5</f>
        <v>175</v>
      </c>
      <c r="C40" s="3">
        <v>0.315</v>
      </c>
      <c r="D40" s="3">
        <v>0.32600000000000001</v>
      </c>
      <c r="E40" s="3">
        <v>0.312</v>
      </c>
      <c r="F40" s="3">
        <v>0.307</v>
      </c>
      <c r="G40" s="3">
        <v>0.314</v>
      </c>
      <c r="H40" s="3">
        <v>0.313</v>
      </c>
    </row>
    <row r="41" spans="1:8" x14ac:dyDescent="0.2">
      <c r="A41" s="2">
        <v>2.0833333333333333E-3</v>
      </c>
      <c r="B41" s="3">
        <f>B40+5</f>
        <v>180</v>
      </c>
      <c r="C41" s="3">
        <v>0.315</v>
      </c>
      <c r="D41" s="3">
        <v>0.32500000000000001</v>
      </c>
      <c r="E41" s="3">
        <v>0.312</v>
      </c>
      <c r="F41" s="3">
        <v>0.307</v>
      </c>
      <c r="G41" s="3">
        <v>0.315</v>
      </c>
      <c r="H41" s="3">
        <v>0.314</v>
      </c>
    </row>
    <row r="42" spans="1:8" x14ac:dyDescent="0.2">
      <c r="A42" s="2">
        <v>2.1412037037037038E-3</v>
      </c>
      <c r="B42" s="3">
        <f>B41+5</f>
        <v>185</v>
      </c>
      <c r="C42" s="3">
        <v>0.315</v>
      </c>
      <c r="D42" s="3">
        <v>0.32500000000000001</v>
      </c>
      <c r="E42" s="3">
        <v>0.312</v>
      </c>
      <c r="F42" s="3">
        <v>0.307</v>
      </c>
      <c r="G42" s="3">
        <v>0.315</v>
      </c>
      <c r="H42" s="3">
        <v>0.314</v>
      </c>
    </row>
    <row r="43" spans="1:8" x14ac:dyDescent="0.2">
      <c r="A43" s="2">
        <v>2.1990740740740742E-3</v>
      </c>
      <c r="B43" s="3">
        <f>B42+5</f>
        <v>190</v>
      </c>
      <c r="C43" s="3">
        <v>0.315</v>
      </c>
      <c r="D43" s="3">
        <v>0.32500000000000001</v>
      </c>
      <c r="E43" s="3">
        <v>0.312</v>
      </c>
      <c r="F43" s="3">
        <v>0.307</v>
      </c>
      <c r="G43" s="3">
        <v>0.316</v>
      </c>
      <c r="H43" s="3">
        <v>0.314</v>
      </c>
    </row>
    <row r="44" spans="1:8" x14ac:dyDescent="0.2">
      <c r="A44" s="2">
        <v>2.2569444444444447E-3</v>
      </c>
      <c r="B44" s="3">
        <f>B43+5</f>
        <v>195</v>
      </c>
      <c r="C44" s="3">
        <v>0.315</v>
      </c>
      <c r="D44" s="3">
        <v>0.32500000000000001</v>
      </c>
      <c r="E44" s="3">
        <v>0.312</v>
      </c>
      <c r="F44" s="3">
        <v>0.307</v>
      </c>
      <c r="G44" s="3">
        <v>0.316</v>
      </c>
      <c r="H44" s="3">
        <v>0.315</v>
      </c>
    </row>
    <row r="45" spans="1:8" x14ac:dyDescent="0.2">
      <c r="A45" s="2">
        <v>2.3148148148148151E-3</v>
      </c>
      <c r="B45" s="3">
        <f>B44+5</f>
        <v>200</v>
      </c>
      <c r="C45" s="3">
        <v>0.315</v>
      </c>
      <c r="D45" s="3">
        <v>0.32500000000000001</v>
      </c>
      <c r="E45" s="3">
        <v>0.312</v>
      </c>
      <c r="F45" s="3">
        <v>0.307</v>
      </c>
      <c r="G45" s="3">
        <v>0.317</v>
      </c>
      <c r="H45" s="3">
        <v>0.315</v>
      </c>
    </row>
    <row r="46" spans="1:8" x14ac:dyDescent="0.2">
      <c r="A46" s="2">
        <v>2.3726851851851851E-3</v>
      </c>
      <c r="B46" s="3">
        <f>B45+5</f>
        <v>205</v>
      </c>
      <c r="C46" s="3">
        <v>0.315</v>
      </c>
      <c r="D46" s="3">
        <v>0.32500000000000001</v>
      </c>
      <c r="E46" s="3">
        <v>0.312</v>
      </c>
      <c r="F46" s="3">
        <v>0.307</v>
      </c>
      <c r="G46" s="3">
        <v>0.317</v>
      </c>
      <c r="H46" s="3">
        <v>0.315</v>
      </c>
    </row>
    <row r="47" spans="1:8" x14ac:dyDescent="0.2">
      <c r="A47" s="2">
        <v>2.4305555555555556E-3</v>
      </c>
      <c r="B47" s="3">
        <f>B46+5</f>
        <v>210</v>
      </c>
      <c r="C47" s="3">
        <v>0.314</v>
      </c>
      <c r="D47" s="3">
        <v>0.32500000000000001</v>
      </c>
      <c r="E47" s="3">
        <v>0.312</v>
      </c>
      <c r="F47" s="3">
        <v>0.307</v>
      </c>
      <c r="G47" s="3">
        <v>0.318</v>
      </c>
      <c r="H47" s="3">
        <v>0.316</v>
      </c>
    </row>
    <row r="48" spans="1:8" x14ac:dyDescent="0.2">
      <c r="A48" s="2">
        <v>2.488425925925926E-3</v>
      </c>
      <c r="B48" s="3">
        <f>B47+5</f>
        <v>215</v>
      </c>
      <c r="C48" s="3">
        <v>0.314</v>
      </c>
      <c r="D48" s="3">
        <v>0.32500000000000001</v>
      </c>
      <c r="E48" s="3">
        <v>0.312</v>
      </c>
      <c r="F48" s="3">
        <v>0.307</v>
      </c>
      <c r="G48" s="3">
        <v>0.318</v>
      </c>
      <c r="H48" s="3">
        <v>0.316</v>
      </c>
    </row>
    <row r="49" spans="1:8" x14ac:dyDescent="0.2">
      <c r="A49" s="2">
        <v>2.5462962962962961E-3</v>
      </c>
      <c r="B49" s="3">
        <f>B48+5</f>
        <v>220</v>
      </c>
      <c r="C49" s="3">
        <v>0.314</v>
      </c>
      <c r="D49" s="3">
        <v>0.32500000000000001</v>
      </c>
      <c r="E49" s="3">
        <v>0.311</v>
      </c>
      <c r="F49" s="3">
        <v>0.307</v>
      </c>
      <c r="G49" s="3">
        <v>0.318</v>
      </c>
      <c r="H49" s="3">
        <v>0.317</v>
      </c>
    </row>
    <row r="50" spans="1:8" x14ac:dyDescent="0.2">
      <c r="A50" s="2">
        <v>2.6041666666666665E-3</v>
      </c>
      <c r="B50" s="3">
        <f>B49+5</f>
        <v>225</v>
      </c>
      <c r="C50" s="3">
        <v>0.314</v>
      </c>
      <c r="D50" s="3">
        <v>0.32500000000000001</v>
      </c>
      <c r="E50" s="3">
        <v>0.311</v>
      </c>
      <c r="F50" s="3">
        <v>0.307</v>
      </c>
      <c r="G50" s="3">
        <v>0.31900000000000001</v>
      </c>
      <c r="H50" s="3">
        <v>0.317</v>
      </c>
    </row>
    <row r="51" spans="1:8" x14ac:dyDescent="0.2">
      <c r="A51" s="2">
        <v>2.6620370370370374E-3</v>
      </c>
      <c r="B51" s="3">
        <f>B50+5</f>
        <v>230</v>
      </c>
      <c r="C51" s="3">
        <v>0.314</v>
      </c>
      <c r="D51" s="3">
        <v>0.32500000000000001</v>
      </c>
      <c r="E51" s="3">
        <v>0.311</v>
      </c>
      <c r="F51" s="3">
        <v>0.30599999999999999</v>
      </c>
      <c r="G51" s="3">
        <v>0.31900000000000001</v>
      </c>
      <c r="H51" s="3">
        <v>0.317</v>
      </c>
    </row>
    <row r="52" spans="1:8" x14ac:dyDescent="0.2">
      <c r="A52" s="2">
        <v>2.7199074074074074E-3</v>
      </c>
      <c r="B52" s="3">
        <f>B51+5</f>
        <v>235</v>
      </c>
      <c r="C52" s="3">
        <v>0.314</v>
      </c>
      <c r="D52" s="3">
        <v>0.32500000000000001</v>
      </c>
      <c r="E52" s="3">
        <v>0.311</v>
      </c>
      <c r="F52" s="3">
        <v>0.30599999999999999</v>
      </c>
      <c r="G52" s="3">
        <v>0.31900000000000001</v>
      </c>
      <c r="H52" s="3">
        <v>0.317</v>
      </c>
    </row>
    <row r="53" spans="1:8" x14ac:dyDescent="0.2">
      <c r="A53" s="2">
        <v>2.7777777777777779E-3</v>
      </c>
      <c r="B53" s="3">
        <f>B52+5</f>
        <v>240</v>
      </c>
      <c r="C53" s="3">
        <v>0.314</v>
      </c>
      <c r="D53" s="3">
        <v>0.32500000000000001</v>
      </c>
      <c r="E53" s="3">
        <v>0.311</v>
      </c>
      <c r="F53" s="3">
        <v>0.30599999999999999</v>
      </c>
      <c r="G53" s="3">
        <v>0.31900000000000001</v>
      </c>
      <c r="H53" s="3">
        <v>0.317</v>
      </c>
    </row>
    <row r="54" spans="1:8" x14ac:dyDescent="0.2">
      <c r="A54" s="2">
        <v>2.8356481481481479E-3</v>
      </c>
      <c r="B54" s="3">
        <f>B53+5</f>
        <v>245</v>
      </c>
      <c r="C54" s="3">
        <v>0.314</v>
      </c>
      <c r="D54" s="3">
        <v>0.32500000000000001</v>
      </c>
      <c r="E54" s="3">
        <v>0.311</v>
      </c>
      <c r="F54" s="3">
        <v>0.30599999999999999</v>
      </c>
      <c r="G54" s="3">
        <v>0.32</v>
      </c>
      <c r="H54" s="3">
        <v>0.317</v>
      </c>
    </row>
    <row r="55" spans="1:8" x14ac:dyDescent="0.2">
      <c r="A55" s="2">
        <v>2.8935185185185188E-3</v>
      </c>
      <c r="B55" s="3">
        <f>B54+5</f>
        <v>250</v>
      </c>
      <c r="C55" s="3">
        <v>0.314</v>
      </c>
      <c r="D55" s="3">
        <v>0.32500000000000001</v>
      </c>
      <c r="E55" s="3">
        <v>0.311</v>
      </c>
      <c r="F55" s="3">
        <v>0.30599999999999999</v>
      </c>
      <c r="G55" s="3">
        <v>0.32</v>
      </c>
      <c r="H55" s="3">
        <v>0.317</v>
      </c>
    </row>
    <row r="56" spans="1:8" x14ac:dyDescent="0.2">
      <c r="A56" s="2">
        <v>2.9513888888888888E-3</v>
      </c>
      <c r="B56" s="3">
        <f>B55+5</f>
        <v>255</v>
      </c>
      <c r="C56" s="3">
        <v>0.313</v>
      </c>
      <c r="D56" s="3">
        <v>0.32500000000000001</v>
      </c>
      <c r="E56" s="3">
        <v>0.311</v>
      </c>
      <c r="F56" s="3">
        <v>0.30599999999999999</v>
      </c>
      <c r="G56" s="3">
        <v>0.32</v>
      </c>
      <c r="H56" s="3">
        <v>0.317</v>
      </c>
    </row>
    <row r="57" spans="1:8" x14ac:dyDescent="0.2">
      <c r="A57" s="2">
        <v>3.0092592592592588E-3</v>
      </c>
      <c r="B57" s="3">
        <f>B56+5</f>
        <v>260</v>
      </c>
      <c r="C57" s="3">
        <v>0.313</v>
      </c>
      <c r="D57" s="3">
        <v>0.32500000000000001</v>
      </c>
      <c r="E57" s="3">
        <v>0.311</v>
      </c>
      <c r="F57" s="3">
        <v>0.30599999999999999</v>
      </c>
      <c r="G57" s="3">
        <v>0.32</v>
      </c>
      <c r="H57" s="3">
        <v>0.317</v>
      </c>
    </row>
    <row r="58" spans="1:8" x14ac:dyDescent="0.2">
      <c r="A58" s="2">
        <v>3.0671296296296297E-3</v>
      </c>
      <c r="B58" s="3">
        <f>B57+5</f>
        <v>265</v>
      </c>
      <c r="C58" s="3">
        <v>0.313</v>
      </c>
      <c r="D58" s="3">
        <v>0.32500000000000001</v>
      </c>
      <c r="E58" s="3">
        <v>0.311</v>
      </c>
      <c r="F58" s="3">
        <v>0.30599999999999999</v>
      </c>
      <c r="G58" s="3">
        <v>0.32100000000000001</v>
      </c>
      <c r="H58" s="3">
        <v>0.318</v>
      </c>
    </row>
    <row r="59" spans="1:8" x14ac:dyDescent="0.2">
      <c r="A59" s="2">
        <v>3.1249999999999997E-3</v>
      </c>
      <c r="B59" s="3">
        <f>B58+5</f>
        <v>270</v>
      </c>
      <c r="C59" s="3">
        <v>0.313</v>
      </c>
      <c r="D59" s="3">
        <v>0.32400000000000001</v>
      </c>
      <c r="E59" s="3">
        <v>0.311</v>
      </c>
      <c r="F59" s="3">
        <v>0.30599999999999999</v>
      </c>
      <c r="G59" s="3">
        <v>0.32100000000000001</v>
      </c>
      <c r="H59" s="3">
        <v>0.318</v>
      </c>
    </row>
    <row r="60" spans="1:8" x14ac:dyDescent="0.2">
      <c r="A60" s="2">
        <v>3.1828703703703702E-3</v>
      </c>
      <c r="B60" s="3">
        <f>B59+5</f>
        <v>275</v>
      </c>
      <c r="C60" s="3">
        <v>0.313</v>
      </c>
      <c r="D60" s="3">
        <v>0.32400000000000001</v>
      </c>
      <c r="E60" s="3">
        <v>0.311</v>
      </c>
      <c r="F60" s="3">
        <v>0.30599999999999999</v>
      </c>
      <c r="G60" s="3">
        <v>0.32100000000000001</v>
      </c>
      <c r="H60" s="3">
        <v>0.318</v>
      </c>
    </row>
    <row r="61" spans="1:8" x14ac:dyDescent="0.2">
      <c r="A61" s="2">
        <v>3.2407407407407406E-3</v>
      </c>
      <c r="B61" s="3">
        <f>B60+5</f>
        <v>280</v>
      </c>
      <c r="C61" s="3">
        <v>0.313</v>
      </c>
      <c r="D61" s="3">
        <v>0.32400000000000001</v>
      </c>
      <c r="E61" s="3">
        <v>0.31</v>
      </c>
      <c r="F61" s="3">
        <v>0.30599999999999999</v>
      </c>
      <c r="G61" s="3">
        <v>0.32100000000000001</v>
      </c>
      <c r="H61" s="3">
        <v>0.318</v>
      </c>
    </row>
    <row r="62" spans="1:8" x14ac:dyDescent="0.2">
      <c r="A62" s="2">
        <v>3.2986111111111111E-3</v>
      </c>
      <c r="B62" s="3">
        <f>B61+5</f>
        <v>285</v>
      </c>
      <c r="C62" s="3">
        <v>0.313</v>
      </c>
      <c r="D62" s="3">
        <v>0.32400000000000001</v>
      </c>
      <c r="E62" s="3">
        <v>0.31</v>
      </c>
      <c r="F62" s="3">
        <v>0.30599999999999999</v>
      </c>
      <c r="G62" s="3">
        <v>0.32100000000000001</v>
      </c>
      <c r="H62" s="3">
        <v>0.318</v>
      </c>
    </row>
    <row r="63" spans="1:8" x14ac:dyDescent="0.2">
      <c r="A63" s="2">
        <v>3.3564814814814811E-3</v>
      </c>
      <c r="B63" s="3">
        <f>B62+5</f>
        <v>290</v>
      </c>
      <c r="C63" s="3">
        <v>0.313</v>
      </c>
      <c r="D63" s="3">
        <v>0.32400000000000001</v>
      </c>
      <c r="E63" s="3">
        <v>0.31</v>
      </c>
      <c r="F63" s="3">
        <v>0.30499999999999999</v>
      </c>
      <c r="G63" s="3">
        <v>0.32100000000000001</v>
      </c>
      <c r="H63" s="3">
        <v>0.318</v>
      </c>
    </row>
    <row r="64" spans="1:8" x14ac:dyDescent="0.2">
      <c r="A64" s="2">
        <v>3.414351851851852E-3</v>
      </c>
      <c r="B64" s="3">
        <f>B63+5</f>
        <v>295</v>
      </c>
      <c r="C64" s="3">
        <v>0.313</v>
      </c>
      <c r="D64" s="3">
        <v>0.32400000000000001</v>
      </c>
      <c r="E64" s="3">
        <v>0.31</v>
      </c>
      <c r="F64" s="3">
        <v>0.30599999999999999</v>
      </c>
      <c r="G64" s="3">
        <v>0.32100000000000001</v>
      </c>
      <c r="H64" s="3">
        <v>0.318</v>
      </c>
    </row>
  </sheetData>
  <mergeCells count="6">
    <mergeCell ref="M4:N4"/>
    <mergeCell ref="K26:K28"/>
    <mergeCell ref="C4:D4"/>
    <mergeCell ref="E4:F4"/>
    <mergeCell ref="G4:H4"/>
    <mergeCell ref="K4:L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Epoxy_Octadecyl</vt:lpstr>
      <vt:lpstr>Unimmobilized_Polystyrene_Amino</vt:lpstr>
      <vt:lpstr>EpoxyButyl_DVB_Epoxy</vt:lpstr>
      <vt:lpstr>GapA_binding_efficiency</vt:lpstr>
      <vt:lpstr>GapA_EziG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2020-10-28T16:53:23Z</dcterms:created>
  <dcterms:modified xsi:type="dcterms:W3CDTF">2023-08-07T09:14:54Z</dcterms:modified>
</cp:coreProperties>
</file>