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Dirks/Documents/PostDoc/Manuskripte/KIT Joint Paper/Excel tables/"/>
    </mc:Choice>
  </mc:AlternateContent>
  <xr:revisionPtr revIDLastSave="0" documentId="8_{0080B46D-1453-A54A-963A-83D375BF7AEA}" xr6:coauthVersionLast="47" xr6:coauthVersionMax="47" xr10:uidLastSave="{00000000-0000-0000-0000-000000000000}"/>
  <bookViews>
    <workbookView xWindow="6940" yWindow="3160" windowWidth="30100" windowHeight="18320" activeTab="3" xr2:uid="{0640E74D-2563-9740-85D2-41780096AE20}"/>
  </bookViews>
  <sheets>
    <sheet name="R1" sheetId="1" r:id="rId1"/>
    <sheet name="R2" sheetId="2" r:id="rId2"/>
    <sheet name="R3" sheetId="3" r:id="rId3"/>
    <sheet name="Tabelle4" sheetId="4" r:id="rId4"/>
    <sheet name="TT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" l="1"/>
  <c r="J31" i="4"/>
  <c r="D8" i="5"/>
  <c r="D7" i="5"/>
  <c r="D6" i="5"/>
  <c r="D4" i="5"/>
  <c r="D3" i="5"/>
  <c r="E19" i="4" l="1"/>
  <c r="M4" i="4"/>
  <c r="P4" i="4" s="1"/>
  <c r="M8" i="4"/>
  <c r="H23" i="4" s="1"/>
  <c r="L13" i="4"/>
  <c r="G28" i="4" s="1"/>
  <c r="H14" i="4"/>
  <c r="K14" i="4" s="1"/>
  <c r="F14" i="4"/>
  <c r="J14" i="4" s="1"/>
  <c r="M14" i="4" s="1"/>
  <c r="F13" i="4"/>
  <c r="J13" i="4" s="1"/>
  <c r="M13" i="4" s="1"/>
  <c r="F12" i="4"/>
  <c r="G12" i="4"/>
  <c r="J12" i="4" s="1"/>
  <c r="M12" i="4" s="1"/>
  <c r="G11" i="4"/>
  <c r="F11" i="4"/>
  <c r="J11" i="4" s="1"/>
  <c r="M11" i="4" s="1"/>
  <c r="F10" i="4"/>
  <c r="G10" i="4"/>
  <c r="G9" i="4"/>
  <c r="F9" i="4"/>
  <c r="J9" i="4" s="1"/>
  <c r="M9" i="4" s="1"/>
  <c r="F8" i="4"/>
  <c r="G8" i="4"/>
  <c r="J8" i="4" s="1"/>
  <c r="G7" i="4"/>
  <c r="F7" i="4"/>
  <c r="G6" i="4"/>
  <c r="F6" i="4"/>
  <c r="F5" i="4"/>
  <c r="G5" i="4"/>
  <c r="J5" i="4" s="1"/>
  <c r="M5" i="4" s="1"/>
  <c r="F4" i="4"/>
  <c r="J4" i="4" s="1"/>
  <c r="D14" i="4"/>
  <c r="I14" i="4" s="1"/>
  <c r="L14" i="4" s="1"/>
  <c r="D13" i="4"/>
  <c r="I13" i="4" s="1"/>
  <c r="D12" i="4"/>
  <c r="I12" i="4" s="1"/>
  <c r="L12" i="4" s="1"/>
  <c r="D11" i="4"/>
  <c r="I11" i="4" s="1"/>
  <c r="L11" i="4" s="1"/>
  <c r="D10" i="4"/>
  <c r="I10" i="4" s="1"/>
  <c r="L10" i="4" s="1"/>
  <c r="D9" i="4"/>
  <c r="E9" i="4"/>
  <c r="I9" i="4" s="1"/>
  <c r="L9" i="4" s="1"/>
  <c r="E8" i="4"/>
  <c r="I8" i="4" s="1"/>
  <c r="L8" i="4" s="1"/>
  <c r="D8" i="4"/>
  <c r="D7" i="4"/>
  <c r="E7" i="4"/>
  <c r="I7" i="4" s="1"/>
  <c r="L7" i="4" s="1"/>
  <c r="E6" i="4"/>
  <c r="D6" i="4"/>
  <c r="E5" i="4"/>
  <c r="D5" i="4"/>
  <c r="I5" i="4" s="1"/>
  <c r="L5" i="4" s="1"/>
  <c r="D4" i="4"/>
  <c r="I4" i="4" s="1"/>
  <c r="L4" i="4" s="1"/>
  <c r="O4" i="4" s="1"/>
  <c r="B14" i="4"/>
  <c r="C13" i="4"/>
  <c r="B13" i="4"/>
  <c r="H13" i="4" s="1"/>
  <c r="K13" i="4" s="1"/>
  <c r="B12" i="4"/>
  <c r="C12" i="4"/>
  <c r="C11" i="4"/>
  <c r="H11" i="4" s="1"/>
  <c r="K11" i="4" s="1"/>
  <c r="B11" i="4"/>
  <c r="C10" i="4"/>
  <c r="B10" i="4"/>
  <c r="C9" i="4"/>
  <c r="B9" i="4"/>
  <c r="C8" i="4"/>
  <c r="B8" i="4"/>
  <c r="B7" i="4"/>
  <c r="C7" i="4"/>
  <c r="H7" i="4" s="1"/>
  <c r="K7" i="4" s="1"/>
  <c r="C6" i="4"/>
  <c r="H6" i="4" s="1"/>
  <c r="K6" i="4" s="1"/>
  <c r="B6" i="4"/>
  <c r="C5" i="4"/>
  <c r="B5" i="4"/>
  <c r="H5" i="4" s="1"/>
  <c r="K5" i="4" s="1"/>
  <c r="B4" i="4"/>
  <c r="H4" i="4" s="1"/>
  <c r="K4" i="4" s="1"/>
  <c r="N4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E29" i="4" s="1"/>
  <c r="G25" i="4" l="1"/>
  <c r="O10" i="4"/>
  <c r="F29" i="4"/>
  <c r="N14" i="4"/>
  <c r="G22" i="4"/>
  <c r="O7" i="4"/>
  <c r="H27" i="4"/>
  <c r="P12" i="4"/>
  <c r="O8" i="4"/>
  <c r="G23" i="4"/>
  <c r="F26" i="4"/>
  <c r="N11" i="4"/>
  <c r="P14" i="4"/>
  <c r="H29" i="4"/>
  <c r="R4" i="4"/>
  <c r="Q4" i="4"/>
  <c r="G26" i="4"/>
  <c r="O11" i="4"/>
  <c r="F20" i="4"/>
  <c r="N5" i="4"/>
  <c r="F28" i="4"/>
  <c r="N13" i="4"/>
  <c r="O12" i="4"/>
  <c r="G27" i="4"/>
  <c r="H26" i="4"/>
  <c r="P11" i="4"/>
  <c r="G29" i="4"/>
  <c r="O14" i="4"/>
  <c r="F21" i="4"/>
  <c r="N6" i="4"/>
  <c r="N7" i="4"/>
  <c r="F22" i="4"/>
  <c r="G20" i="4"/>
  <c r="G32" i="4" s="1"/>
  <c r="O5" i="4"/>
  <c r="O9" i="4"/>
  <c r="G24" i="4"/>
  <c r="H20" i="4"/>
  <c r="H32" i="4" s="1"/>
  <c r="P5" i="4"/>
  <c r="P9" i="4"/>
  <c r="H24" i="4"/>
  <c r="P13" i="4"/>
  <c r="H28" i="4"/>
  <c r="P8" i="4"/>
  <c r="E26" i="4"/>
  <c r="E25" i="4"/>
  <c r="E27" i="4"/>
  <c r="H8" i="4"/>
  <c r="K8" i="4" s="1"/>
  <c r="H12" i="4"/>
  <c r="K12" i="4" s="1"/>
  <c r="I6" i="4"/>
  <c r="L6" i="4" s="1"/>
  <c r="J6" i="4"/>
  <c r="M6" i="4" s="1"/>
  <c r="J10" i="4"/>
  <c r="M10" i="4" s="1"/>
  <c r="O13" i="4"/>
  <c r="A19" i="4"/>
  <c r="A20" i="4" s="1"/>
  <c r="A21" i="4" s="1"/>
  <c r="A22" i="4" s="1"/>
  <c r="A23" i="4" s="1"/>
  <c r="A24" i="4" s="1"/>
  <c r="A25" i="4" s="1"/>
  <c r="A26" i="4" s="1"/>
  <c r="A27" i="4" s="1"/>
  <c r="A28" i="4" s="1"/>
  <c r="E24" i="4"/>
  <c r="E23" i="4"/>
  <c r="H9" i="4"/>
  <c r="K9" i="4" s="1"/>
  <c r="J7" i="4"/>
  <c r="M7" i="4" s="1"/>
  <c r="E22" i="4"/>
  <c r="E21" i="4"/>
  <c r="H10" i="4"/>
  <c r="K10" i="4" s="1"/>
  <c r="E28" i="4"/>
  <c r="E20" i="4"/>
  <c r="F24" i="4" l="1"/>
  <c r="N9" i="4"/>
  <c r="N12" i="4"/>
  <c r="F27" i="4"/>
  <c r="Q5" i="4"/>
  <c r="R5" i="4"/>
  <c r="R11" i="4"/>
  <c r="Q11" i="4"/>
  <c r="Q14" i="4"/>
  <c r="R14" i="4"/>
  <c r="F23" i="4"/>
  <c r="N8" i="4"/>
  <c r="Q13" i="4"/>
  <c r="R13" i="4"/>
  <c r="H33" i="4"/>
  <c r="J28" i="4"/>
  <c r="I28" i="4"/>
  <c r="N10" i="4"/>
  <c r="F25" i="4"/>
  <c r="H25" i="4"/>
  <c r="P10" i="4"/>
  <c r="J20" i="4"/>
  <c r="F32" i="4"/>
  <c r="I20" i="4"/>
  <c r="J26" i="4"/>
  <c r="I26" i="4"/>
  <c r="I29" i="4"/>
  <c r="J29" i="4"/>
  <c r="P6" i="4"/>
  <c r="R6" i="4" s="1"/>
  <c r="H21" i="4"/>
  <c r="H22" i="4"/>
  <c r="J22" i="4" s="1"/>
  <c r="P7" i="4"/>
  <c r="R7" i="4" s="1"/>
  <c r="G21" i="4"/>
  <c r="J21" i="4" s="1"/>
  <c r="O6" i="4"/>
  <c r="Q6" i="4" s="1"/>
  <c r="G33" i="4"/>
  <c r="G34" i="4" s="1"/>
  <c r="G35" i="4" s="1"/>
  <c r="G36" i="4" s="1"/>
  <c r="G37" i="4" s="1"/>
  <c r="G38" i="4" s="1"/>
  <c r="G39" i="4" s="1"/>
  <c r="G40" i="4" s="1"/>
  <c r="G41" i="4" s="1"/>
  <c r="E7" i="5" s="1"/>
  <c r="Q7" i="4" l="1"/>
  <c r="R12" i="4"/>
  <c r="Q12" i="4"/>
  <c r="H34" i="4"/>
  <c r="H35" i="4" s="1"/>
  <c r="H36" i="4" s="1"/>
  <c r="H37" i="4" s="1"/>
  <c r="H38" i="4" s="1"/>
  <c r="H39" i="4" s="1"/>
  <c r="H40" i="4" s="1"/>
  <c r="H41" i="4" s="1"/>
  <c r="E8" i="5" s="1"/>
  <c r="J27" i="4"/>
  <c r="I27" i="4"/>
  <c r="I22" i="4"/>
  <c r="J32" i="4"/>
  <c r="I32" i="4"/>
  <c r="F33" i="4"/>
  <c r="R10" i="4"/>
  <c r="Q10" i="4"/>
  <c r="R8" i="4"/>
  <c r="Q8" i="4"/>
  <c r="I21" i="4"/>
  <c r="R9" i="4"/>
  <c r="Q9" i="4"/>
  <c r="J25" i="4"/>
  <c r="I25" i="4"/>
  <c r="I23" i="4"/>
  <c r="J23" i="4"/>
  <c r="I24" i="4"/>
  <c r="J24" i="4"/>
  <c r="J33" i="4" l="1"/>
  <c r="F34" i="4"/>
  <c r="I33" i="4"/>
  <c r="F35" i="4" l="1"/>
  <c r="J34" i="4"/>
  <c r="I34" i="4"/>
  <c r="J35" i="4" l="1"/>
  <c r="F36" i="4"/>
  <c r="I35" i="4"/>
  <c r="F37" i="4" l="1"/>
  <c r="I36" i="4"/>
  <c r="J36" i="4"/>
  <c r="F38" i="4" l="1"/>
  <c r="I37" i="4"/>
  <c r="J37" i="4"/>
  <c r="F39" i="4" l="1"/>
  <c r="I38" i="4"/>
  <c r="J38" i="4"/>
  <c r="I39" i="4" l="1"/>
  <c r="F40" i="4"/>
  <c r="J39" i="4"/>
  <c r="F41" i="4" l="1"/>
  <c r="J40" i="4"/>
  <c r="I40" i="4"/>
  <c r="E6" i="5" l="1"/>
  <c r="J41" i="4"/>
  <c r="I41" i="4"/>
  <c r="G7" i="5" l="1"/>
  <c r="F7" i="5"/>
</calcChain>
</file>

<file path=xl/sharedStrings.xml><?xml version="1.0" encoding="utf-8"?>
<sst xmlns="http://schemas.openxmlformats.org/spreadsheetml/2006/main" count="922" uniqueCount="48">
  <si>
    <t>Peak#</t>
  </si>
  <si>
    <t>R.Time</t>
  </si>
  <si>
    <t>I.Time</t>
  </si>
  <si>
    <t>F.Time</t>
  </si>
  <si>
    <t>Area</t>
  </si>
  <si>
    <t>Height</t>
  </si>
  <si>
    <t>A/H</t>
  </si>
  <si>
    <t>Conc.</t>
  </si>
  <si>
    <t>Mark</t>
  </si>
  <si>
    <t>ID#</t>
  </si>
  <si>
    <t>Name</t>
  </si>
  <si>
    <t>k'</t>
  </si>
  <si>
    <t>Plate #</t>
  </si>
  <si>
    <t>Plate Ht.</t>
  </si>
  <si>
    <t>Tailing</t>
  </si>
  <si>
    <t>Resolution</t>
  </si>
  <si>
    <t>Sep.Factor</t>
  </si>
  <si>
    <t>Area Ratio</t>
  </si>
  <si>
    <t>Height Ratio</t>
  </si>
  <si>
    <t>Conc. %</t>
  </si>
  <si>
    <t>Norm Conc.</t>
  </si>
  <si>
    <t xml:space="preserve"> V </t>
  </si>
  <si>
    <t xml:space="preserve">   </t>
  </si>
  <si>
    <t>Octanol</t>
  </si>
  <si>
    <t xml:space="preserve">SV </t>
  </si>
  <si>
    <t xml:space="preserve">T  </t>
  </si>
  <si>
    <t>r-Phol</t>
  </si>
  <si>
    <t xml:space="preserve">S  </t>
  </si>
  <si>
    <t>PhOl</t>
  </si>
  <si>
    <t>R1</t>
  </si>
  <si>
    <t>R2</t>
  </si>
  <si>
    <t>R3</t>
  </si>
  <si>
    <t>Normalized</t>
  </si>
  <si>
    <t>(R)-PhOl [mM]</t>
  </si>
  <si>
    <t>(R)-PhOl [µM]</t>
  </si>
  <si>
    <t>STABWN</t>
  </si>
  <si>
    <t>(R)-PhOl [µmol]</t>
  </si>
  <si>
    <t xml:space="preserve">Beads </t>
  </si>
  <si>
    <t>Binding efficiency [%]</t>
  </si>
  <si>
    <t>TTN [µmol PhOl µmol-1 UPO]</t>
  </si>
  <si>
    <t>nmol/100 mg beads</t>
  </si>
  <si>
    <t>nmol UPO in biocatalysis</t>
  </si>
  <si>
    <t>only 150 mg beads</t>
  </si>
  <si>
    <t>200 mg</t>
  </si>
  <si>
    <t>MW TTN</t>
  </si>
  <si>
    <t>Volume [ml]</t>
  </si>
  <si>
    <t>Mean</t>
  </si>
  <si>
    <t>time [min]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</si>
</sst>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Tabelle4!$J$31:$J$41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0.20166867414235062</c:v>
                  </c:pt>
                  <c:pt idx="2">
                    <c:v>0.51426925664395107</c:v>
                  </c:pt>
                  <c:pt idx="3">
                    <c:v>0.74285324164841526</c:v>
                  </c:pt>
                  <c:pt idx="4">
                    <c:v>1.1722126952275991</c:v>
                  </c:pt>
                  <c:pt idx="5">
                    <c:v>1.5676955350651149</c:v>
                  </c:pt>
                  <c:pt idx="6">
                    <c:v>1.7936251759464708</c:v>
                  </c:pt>
                  <c:pt idx="7">
                    <c:v>1.9693372343109772</c:v>
                  </c:pt>
                  <c:pt idx="8">
                    <c:v>2.0637902946970894</c:v>
                  </c:pt>
                  <c:pt idx="9">
                    <c:v>2.107739936191833</c:v>
                  </c:pt>
                  <c:pt idx="10">
                    <c:v>2.107739936191833</c:v>
                  </c:pt>
                </c:numCache>
              </c:numRef>
            </c:plus>
            <c:minus>
              <c:numRef>
                <c:f>Tabelle4!$J$31:$J$41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0.20166867414235062</c:v>
                  </c:pt>
                  <c:pt idx="2">
                    <c:v>0.51426925664395107</c:v>
                  </c:pt>
                  <c:pt idx="3">
                    <c:v>0.74285324164841526</c:v>
                  </c:pt>
                  <c:pt idx="4">
                    <c:v>1.1722126952275991</c:v>
                  </c:pt>
                  <c:pt idx="5">
                    <c:v>1.5676955350651149</c:v>
                  </c:pt>
                  <c:pt idx="6">
                    <c:v>1.7936251759464708</c:v>
                  </c:pt>
                  <c:pt idx="7">
                    <c:v>1.9693372343109772</c:v>
                  </c:pt>
                  <c:pt idx="8">
                    <c:v>2.0637902946970894</c:v>
                  </c:pt>
                  <c:pt idx="9">
                    <c:v>2.107739936191833</c:v>
                  </c:pt>
                  <c:pt idx="10">
                    <c:v>2.107739936191833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Tabelle4!$E$31:$E$41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</c:numCache>
            </c:numRef>
          </c:xVal>
          <c:yVal>
            <c:numRef>
              <c:f>Tabelle4!$I$31:$I$41</c:f>
              <c:numCache>
                <c:formatCode>General</c:formatCode>
                <c:ptCount val="11"/>
                <c:pt idx="0">
                  <c:v>0</c:v>
                </c:pt>
                <c:pt idx="1">
                  <c:v>1.7798255858300605</c:v>
                </c:pt>
                <c:pt idx="2">
                  <c:v>3.4353733516611471</c:v>
                </c:pt>
                <c:pt idx="3">
                  <c:v>4.9432036706168647</c:v>
                </c:pt>
                <c:pt idx="4">
                  <c:v>5.9359597627532397</c:v>
                </c:pt>
                <c:pt idx="5">
                  <c:v>6.6679030715302359</c:v>
                </c:pt>
                <c:pt idx="6">
                  <c:v>7.1653168860264786</c:v>
                </c:pt>
                <c:pt idx="7">
                  <c:v>7.4195686444281845</c:v>
                </c:pt>
                <c:pt idx="8">
                  <c:v>7.5530171920142353</c:v>
                </c:pt>
                <c:pt idx="9">
                  <c:v>7.6124488974146587</c:v>
                </c:pt>
                <c:pt idx="10">
                  <c:v>7.6124488974146587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09-2346-AF10-3F16832E4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529952"/>
        <c:axId val="1223082912"/>
      </c:scatterChart>
      <c:valAx>
        <c:axId val="1301529952"/>
        <c:scaling>
          <c:orientation val="minMax"/>
          <c:max val="3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reaction</a:t>
                </a:r>
                <a:r>
                  <a:rPr lang="de-DE" b="1" baseline="0">
                    <a:solidFill>
                      <a:schemeClr val="tx1"/>
                    </a:solidFill>
                  </a:rPr>
                  <a:t> time [min]</a:t>
                </a:r>
                <a:endParaRPr lang="de-DE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3082912"/>
        <c:crosses val="autoZero"/>
        <c:crossBetween val="midCat"/>
      </c:valAx>
      <c:valAx>
        <c:axId val="1223082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accumulated</a:t>
                </a:r>
                <a:r>
                  <a:rPr lang="de-DE" b="1" baseline="0">
                    <a:solidFill>
                      <a:schemeClr val="tx1"/>
                    </a:solidFill>
                  </a:rPr>
                  <a:t> (</a:t>
                </a:r>
                <a:r>
                  <a:rPr lang="de-DE" b="1" i="1" baseline="0">
                    <a:solidFill>
                      <a:schemeClr val="tx1"/>
                    </a:solidFill>
                  </a:rPr>
                  <a:t>R</a:t>
                </a:r>
                <a:r>
                  <a:rPr lang="de-DE" b="1" baseline="0">
                    <a:solidFill>
                      <a:schemeClr val="tx1"/>
                    </a:solidFill>
                  </a:rPr>
                  <a:t>)-PhOl [µmol]</a:t>
                </a:r>
                <a:endParaRPr lang="de-DE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152995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Tabelle4!$J$19:$J$29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0.20166867414235062</c:v>
                  </c:pt>
                  <c:pt idx="2">
                    <c:v>0.32486329255710117</c:v>
                  </c:pt>
                  <c:pt idx="3">
                    <c:v>0.23069187787667009</c:v>
                  </c:pt>
                  <c:pt idx="4">
                    <c:v>0.43119610028132177</c:v>
                  </c:pt>
                  <c:pt idx="5">
                    <c:v>0.39804289649386571</c:v>
                  </c:pt>
                  <c:pt idx="6">
                    <c:v>0.22616643349831117</c:v>
                  </c:pt>
                  <c:pt idx="7">
                    <c:v>0.2160019731773116</c:v>
                  </c:pt>
                  <c:pt idx="8">
                    <c:v>9.6548962770403854E-2</c:v>
                  </c:pt>
                  <c:pt idx="9">
                    <c:v>8.4049123812240445E-2</c:v>
                  </c:pt>
                  <c:pt idx="10">
                    <c:v>0</c:v>
                  </c:pt>
                </c:numCache>
              </c:numRef>
            </c:plus>
            <c:minus>
              <c:numRef>
                <c:f>Tabelle4!$J$19:$J$29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0.20166867414235062</c:v>
                  </c:pt>
                  <c:pt idx="2">
                    <c:v>0.32486329255710117</c:v>
                  </c:pt>
                  <c:pt idx="3">
                    <c:v>0.23069187787667009</c:v>
                  </c:pt>
                  <c:pt idx="4">
                    <c:v>0.43119610028132177</c:v>
                  </c:pt>
                  <c:pt idx="5">
                    <c:v>0.39804289649386571</c:v>
                  </c:pt>
                  <c:pt idx="6">
                    <c:v>0.22616643349831117</c:v>
                  </c:pt>
                  <c:pt idx="7">
                    <c:v>0.2160019731773116</c:v>
                  </c:pt>
                  <c:pt idx="8">
                    <c:v>9.6548962770403854E-2</c:v>
                  </c:pt>
                  <c:pt idx="9">
                    <c:v>8.4049123812240445E-2</c:v>
                  </c:pt>
                  <c:pt idx="10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Tabelle4!$E$19:$E$29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</c:numCache>
            </c:numRef>
          </c:xVal>
          <c:yVal>
            <c:numRef>
              <c:f>Tabelle4!$I$19:$I$29</c:f>
              <c:numCache>
                <c:formatCode>General</c:formatCode>
                <c:ptCount val="11"/>
                <c:pt idx="1">
                  <c:v>1.7798255858300605</c:v>
                </c:pt>
                <c:pt idx="2">
                  <c:v>1.6555477658310871</c:v>
                </c:pt>
                <c:pt idx="3">
                  <c:v>1.5078303189557174</c:v>
                </c:pt>
                <c:pt idx="4">
                  <c:v>0.99275609213637528</c:v>
                </c:pt>
                <c:pt idx="5">
                  <c:v>0.73194330877699565</c:v>
                </c:pt>
                <c:pt idx="6">
                  <c:v>0.49741381449624206</c:v>
                </c:pt>
                <c:pt idx="7">
                  <c:v>0.25425175840170594</c:v>
                </c:pt>
                <c:pt idx="8">
                  <c:v>0.13344854758605096</c:v>
                </c:pt>
                <c:pt idx="9">
                  <c:v>5.9431705400422946E-2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60-3C4D-B275-F740F40F2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529952"/>
        <c:axId val="1223082912"/>
      </c:scatterChart>
      <c:valAx>
        <c:axId val="1301529952"/>
        <c:scaling>
          <c:orientation val="minMax"/>
          <c:max val="31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reaction 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3082912"/>
        <c:crosses val="autoZero"/>
        <c:crossBetween val="midCat"/>
        <c:majorUnit val="5"/>
      </c:valAx>
      <c:valAx>
        <c:axId val="122308291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(</a:t>
                </a:r>
                <a:r>
                  <a:rPr lang="de-DE" b="1" i="1">
                    <a:solidFill>
                      <a:schemeClr val="tx1"/>
                    </a:solidFill>
                  </a:rPr>
                  <a:t>R</a:t>
                </a:r>
                <a:r>
                  <a:rPr lang="de-DE" b="1">
                    <a:solidFill>
                      <a:schemeClr val="tx1"/>
                    </a:solidFill>
                  </a:rPr>
                  <a:t>)-PhOl [µmol]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1529952"/>
        <c:crossesAt val="0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Tabelle4!$J$19:$J$29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0.20166867414235062</c:v>
                  </c:pt>
                  <c:pt idx="2">
                    <c:v>0.32486329255710117</c:v>
                  </c:pt>
                  <c:pt idx="3">
                    <c:v>0.23069187787667009</c:v>
                  </c:pt>
                  <c:pt idx="4">
                    <c:v>0.43119610028132177</c:v>
                  </c:pt>
                  <c:pt idx="5">
                    <c:v>0.39804289649386571</c:v>
                  </c:pt>
                  <c:pt idx="6">
                    <c:v>0.22616643349831117</c:v>
                  </c:pt>
                  <c:pt idx="7">
                    <c:v>0.2160019731773116</c:v>
                  </c:pt>
                  <c:pt idx="8">
                    <c:v>9.6548962770403854E-2</c:v>
                  </c:pt>
                  <c:pt idx="9">
                    <c:v>8.4049123812240445E-2</c:v>
                  </c:pt>
                  <c:pt idx="10">
                    <c:v>0</c:v>
                  </c:pt>
                </c:numCache>
              </c:numRef>
            </c:plus>
            <c:minus>
              <c:numRef>
                <c:f>Tabelle4!$J$19:$J$29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0.20166867414235062</c:v>
                  </c:pt>
                  <c:pt idx="2">
                    <c:v>0.32486329255710117</c:v>
                  </c:pt>
                  <c:pt idx="3">
                    <c:v>0.23069187787667009</c:v>
                  </c:pt>
                  <c:pt idx="4">
                    <c:v>0.43119610028132177</c:v>
                  </c:pt>
                  <c:pt idx="5">
                    <c:v>0.39804289649386571</c:v>
                  </c:pt>
                  <c:pt idx="6">
                    <c:v>0.22616643349831117</c:v>
                  </c:pt>
                  <c:pt idx="7">
                    <c:v>0.2160019731773116</c:v>
                  </c:pt>
                  <c:pt idx="8">
                    <c:v>9.6548962770403854E-2</c:v>
                  </c:pt>
                  <c:pt idx="9">
                    <c:v>8.4049123812240445E-2</c:v>
                  </c:pt>
                  <c:pt idx="10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Tabelle4!$E$19:$E$29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</c:numCache>
            </c:numRef>
          </c:xVal>
          <c:yVal>
            <c:numRef>
              <c:f>Tabelle4!$N$4:$N$14</c:f>
              <c:numCache>
                <c:formatCode>General</c:formatCode>
                <c:ptCount val="11"/>
                <c:pt idx="0">
                  <c:v>0</c:v>
                </c:pt>
                <c:pt idx="1">
                  <c:v>141.27118588372056</c:v>
                </c:pt>
                <c:pt idx="2">
                  <c:v>143.09771159785467</c:v>
                </c:pt>
                <c:pt idx="3">
                  <c:v>121.58735655053975</c:v>
                </c:pt>
                <c:pt idx="4">
                  <c:v>82.382722150076916</c:v>
                </c:pt>
                <c:pt idx="5">
                  <c:v>71.231756749672627</c:v>
                </c:pt>
                <c:pt idx="6">
                  <c:v>48.183220496607859</c:v>
                </c:pt>
                <c:pt idx="7">
                  <c:v>35.200953419238949</c:v>
                </c:pt>
                <c:pt idx="8">
                  <c:v>16.681196597009187</c:v>
                </c:pt>
                <c:pt idx="9">
                  <c:v>12.735365442947774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77-1548-9003-DD2577D67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529952"/>
        <c:axId val="1223082912"/>
      </c:scatterChart>
      <c:valAx>
        <c:axId val="1301529952"/>
        <c:scaling>
          <c:orientation val="minMax"/>
          <c:min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reaction 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3082912"/>
        <c:crosses val="autoZero"/>
        <c:crossBetween val="midCat"/>
      </c:valAx>
      <c:valAx>
        <c:axId val="122308291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(</a:t>
                </a:r>
                <a:r>
                  <a:rPr lang="de-DE" b="1" i="1">
                    <a:solidFill>
                      <a:schemeClr val="tx1"/>
                    </a:solidFill>
                  </a:rPr>
                  <a:t>R</a:t>
                </a:r>
                <a:r>
                  <a:rPr lang="de-DE" b="1">
                    <a:solidFill>
                      <a:schemeClr val="tx1"/>
                    </a:solidFill>
                  </a:rPr>
                  <a:t>)-PhOl [µM]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152995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482600</xdr:colOff>
      <xdr:row>32</xdr:row>
      <xdr:rowOff>57150</xdr:rowOff>
    </xdr:from>
    <xdr:to>
      <xdr:col>17</xdr:col>
      <xdr:colOff>228600</xdr:colOff>
      <xdr:row>50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8B5D874-CEDF-DC47-BC19-B6E4E7743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16</xdr:row>
      <xdr:rowOff>0</xdr:rowOff>
    </xdr:from>
    <xdr:to>
      <xdr:col>17</xdr:col>
      <xdr:colOff>330200</xdr:colOff>
      <xdr:row>31</xdr:row>
      <xdr:rowOff>12700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6EA6C10-9C05-0B48-ABFF-D1CD040F2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508000</xdr:colOff>
      <xdr:row>15</xdr:row>
      <xdr:rowOff>190500</xdr:rowOff>
    </xdr:from>
    <xdr:to>
      <xdr:col>24</xdr:col>
      <xdr:colOff>279400</xdr:colOff>
      <xdr:row>30</xdr:row>
      <xdr:rowOff>63500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B656DB9-3BEF-864A-8312-8FAEE020B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83FD-5734-2247-8FD2-526FDD194D94}">
  <dimension ref="A1:U65"/>
  <sheetViews>
    <sheetView topLeftCell="P1" workbookViewId="0">
      <selection activeCell="A6" sqref="A6:U6"/>
    </sheetView>
  </sheetViews>
  <sheetFormatPr baseColWidth="10" defaultRowHeight="16" x14ac:dyDescent="0.2"/>
  <sheetData>
    <row r="1" spans="1:21" x14ac:dyDescent="0.2">
      <c r="A1">
        <v>0</v>
      </c>
    </row>
    <row r="2" spans="1:2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</row>
    <row r="3" spans="1:21" x14ac:dyDescent="0.2">
      <c r="A3">
        <v>1</v>
      </c>
      <c r="B3">
        <v>1.1930000000000001</v>
      </c>
      <c r="C3">
        <v>1.1399999999999999</v>
      </c>
      <c r="D3">
        <v>1.835</v>
      </c>
      <c r="E3">
        <v>341495235</v>
      </c>
      <c r="F3">
        <v>91776104</v>
      </c>
      <c r="G3">
        <v>3.7210000000000001</v>
      </c>
      <c r="H3">
        <v>0</v>
      </c>
      <c r="I3" t="s">
        <v>21</v>
      </c>
      <c r="L3">
        <v>0</v>
      </c>
      <c r="M3">
        <v>2308</v>
      </c>
      <c r="N3">
        <v>64.991</v>
      </c>
      <c r="O3">
        <v>2.1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2">
      <c r="A4">
        <v>2</v>
      </c>
      <c r="B4">
        <v>1.8859999999999999</v>
      </c>
      <c r="C4">
        <v>1.835</v>
      </c>
      <c r="D4">
        <v>2.2549999999999999</v>
      </c>
      <c r="E4">
        <v>613105</v>
      </c>
      <c r="F4">
        <v>221842</v>
      </c>
      <c r="G4">
        <v>2.7639999999999998</v>
      </c>
      <c r="H4">
        <v>0</v>
      </c>
      <c r="I4" t="s">
        <v>21</v>
      </c>
      <c r="L4">
        <v>0.58099999999999996</v>
      </c>
      <c r="M4">
        <v>11849</v>
      </c>
      <c r="N4">
        <v>12.659000000000001</v>
      </c>
      <c r="O4">
        <v>1.4850000000000001</v>
      </c>
      <c r="P4">
        <v>8.2200000000000006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">
      <c r="A5">
        <v>3</v>
      </c>
      <c r="B5">
        <v>5.1079999999999997</v>
      </c>
      <c r="C5">
        <v>5.0199999999999996</v>
      </c>
      <c r="D5">
        <v>5.2649999999999997</v>
      </c>
      <c r="E5">
        <v>1361</v>
      </c>
      <c r="F5">
        <v>234</v>
      </c>
      <c r="G5">
        <v>5.8129999999999997</v>
      </c>
      <c r="H5">
        <v>0</v>
      </c>
      <c r="I5" t="s">
        <v>22</v>
      </c>
      <c r="L5">
        <v>3.282</v>
      </c>
      <c r="M5">
        <v>16424</v>
      </c>
      <c r="N5">
        <v>9.1329999999999991</v>
      </c>
      <c r="O5">
        <v>1.478</v>
      </c>
      <c r="P5">
        <v>28.172000000000001</v>
      </c>
      <c r="Q5">
        <v>5.649</v>
      </c>
      <c r="R5">
        <v>0</v>
      </c>
      <c r="S5">
        <v>0</v>
      </c>
      <c r="T5">
        <v>0</v>
      </c>
      <c r="U5">
        <v>0</v>
      </c>
    </row>
    <row r="6" spans="1:21" x14ac:dyDescent="0.2">
      <c r="A6">
        <v>4</v>
      </c>
      <c r="B6">
        <v>5.7530000000000001</v>
      </c>
      <c r="C6">
        <v>5.61</v>
      </c>
      <c r="D6">
        <v>6.59</v>
      </c>
      <c r="E6">
        <v>325018</v>
      </c>
      <c r="F6">
        <v>38471</v>
      </c>
      <c r="G6">
        <v>8.4480000000000004</v>
      </c>
      <c r="H6">
        <v>0</v>
      </c>
      <c r="I6" t="s">
        <v>22</v>
      </c>
      <c r="J6">
        <v>1</v>
      </c>
      <c r="K6" t="s">
        <v>23</v>
      </c>
      <c r="L6">
        <v>3.823</v>
      </c>
      <c r="M6">
        <v>13235</v>
      </c>
      <c r="N6">
        <v>11.334</v>
      </c>
      <c r="O6">
        <v>2.089</v>
      </c>
      <c r="P6">
        <v>3.5920000000000001</v>
      </c>
      <c r="Q6">
        <v>1.165</v>
      </c>
      <c r="R6">
        <v>1</v>
      </c>
      <c r="S6">
        <v>1</v>
      </c>
      <c r="T6">
        <v>0</v>
      </c>
      <c r="U6">
        <v>0</v>
      </c>
    </row>
    <row r="7" spans="1:21" x14ac:dyDescent="0.2">
      <c r="A7">
        <v>3</v>
      </c>
    </row>
    <row r="8" spans="1:21" x14ac:dyDescent="0.2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  <c r="K8" t="s">
        <v>10</v>
      </c>
      <c r="L8" t="s">
        <v>11</v>
      </c>
      <c r="M8" t="s">
        <v>12</v>
      </c>
      <c r="N8" t="s">
        <v>13</v>
      </c>
      <c r="O8" t="s">
        <v>14</v>
      </c>
      <c r="P8" t="s">
        <v>15</v>
      </c>
      <c r="Q8" t="s">
        <v>16</v>
      </c>
      <c r="R8" t="s">
        <v>17</v>
      </c>
      <c r="S8" t="s">
        <v>18</v>
      </c>
      <c r="T8" t="s">
        <v>19</v>
      </c>
      <c r="U8" t="s">
        <v>20</v>
      </c>
    </row>
    <row r="9" spans="1:21" x14ac:dyDescent="0.2">
      <c r="A9">
        <v>1</v>
      </c>
      <c r="B9">
        <v>1.1930000000000001</v>
      </c>
      <c r="C9">
        <v>1.1399999999999999</v>
      </c>
      <c r="D9">
        <v>2.23</v>
      </c>
      <c r="E9">
        <v>339311888</v>
      </c>
      <c r="F9">
        <v>91300100</v>
      </c>
      <c r="G9">
        <v>3.7160000000000002</v>
      </c>
      <c r="H9">
        <v>0</v>
      </c>
      <c r="I9" t="s">
        <v>24</v>
      </c>
      <c r="L9">
        <v>0</v>
      </c>
      <c r="M9">
        <v>2312</v>
      </c>
      <c r="N9">
        <v>64.891999999999996</v>
      </c>
      <c r="O9">
        <v>2.0960000000000001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">
      <c r="A10">
        <v>2</v>
      </c>
      <c r="B10">
        <v>1.887</v>
      </c>
      <c r="C10">
        <v>1.84</v>
      </c>
      <c r="D10">
        <v>2.145</v>
      </c>
      <c r="E10">
        <v>188334</v>
      </c>
      <c r="F10">
        <v>69866</v>
      </c>
      <c r="G10">
        <v>2.6960000000000002</v>
      </c>
      <c r="H10">
        <v>0</v>
      </c>
      <c r="I10" t="s">
        <v>25</v>
      </c>
      <c r="L10">
        <v>0.58099999999999996</v>
      </c>
      <c r="M10">
        <v>11901</v>
      </c>
      <c r="N10">
        <v>12.603999999999999</v>
      </c>
      <c r="O10">
        <v>1.4359999999999999</v>
      </c>
      <c r="P10">
        <v>8.2330000000000005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">
      <c r="A11">
        <v>3</v>
      </c>
      <c r="B11">
        <v>5.7539999999999996</v>
      </c>
      <c r="C11">
        <v>5.61</v>
      </c>
      <c r="D11">
        <v>6.5449999999999999</v>
      </c>
      <c r="E11">
        <v>293556</v>
      </c>
      <c r="F11">
        <v>34317</v>
      </c>
      <c r="G11">
        <v>8.5540000000000003</v>
      </c>
      <c r="H11">
        <v>0</v>
      </c>
      <c r="I11" t="s">
        <v>22</v>
      </c>
      <c r="J11">
        <v>1</v>
      </c>
      <c r="K11" t="s">
        <v>23</v>
      </c>
      <c r="L11">
        <v>3.8220000000000001</v>
      </c>
      <c r="M11">
        <v>13280</v>
      </c>
      <c r="N11">
        <v>11.295</v>
      </c>
      <c r="O11">
        <v>2.0510000000000002</v>
      </c>
      <c r="P11">
        <v>28.763000000000002</v>
      </c>
      <c r="Q11">
        <v>6.577</v>
      </c>
      <c r="R11">
        <v>1</v>
      </c>
      <c r="S11">
        <v>1</v>
      </c>
      <c r="T11">
        <v>0</v>
      </c>
      <c r="U11">
        <v>0</v>
      </c>
    </row>
    <row r="12" spans="1:21" x14ac:dyDescent="0.2">
      <c r="A12">
        <v>4</v>
      </c>
      <c r="B12">
        <v>9.9570000000000007</v>
      </c>
      <c r="C12">
        <v>9.7949999999999999</v>
      </c>
      <c r="D12">
        <v>10.324999999999999</v>
      </c>
      <c r="E12">
        <v>11728</v>
      </c>
      <c r="F12">
        <v>1103</v>
      </c>
      <c r="G12">
        <v>10.632</v>
      </c>
      <c r="H12">
        <v>0.113</v>
      </c>
      <c r="I12" t="s">
        <v>22</v>
      </c>
      <c r="J12">
        <v>2</v>
      </c>
      <c r="K12" t="s">
        <v>26</v>
      </c>
      <c r="L12">
        <v>7.3440000000000003</v>
      </c>
      <c r="M12">
        <v>21786</v>
      </c>
      <c r="N12">
        <v>6.8849999999999998</v>
      </c>
      <c r="O12">
        <v>1.663</v>
      </c>
      <c r="P12">
        <v>17.901</v>
      </c>
      <c r="Q12">
        <v>1.921</v>
      </c>
      <c r="R12">
        <v>3.9950100000000002E-2</v>
      </c>
      <c r="S12">
        <v>3.2143900000000003E-2</v>
      </c>
      <c r="T12">
        <v>100</v>
      </c>
      <c r="U12">
        <v>100</v>
      </c>
    </row>
    <row r="13" spans="1:21" x14ac:dyDescent="0.2">
      <c r="A13">
        <v>6</v>
      </c>
    </row>
    <row r="14" spans="1:21" x14ac:dyDescent="0.2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8</v>
      </c>
      <c r="J14" t="s">
        <v>9</v>
      </c>
      <c r="K14" t="s">
        <v>10</v>
      </c>
      <c r="L14" t="s">
        <v>11</v>
      </c>
      <c r="M14" t="s">
        <v>12</v>
      </c>
      <c r="N14" t="s">
        <v>13</v>
      </c>
      <c r="O14" t="s">
        <v>14</v>
      </c>
      <c r="P14" t="s">
        <v>15</v>
      </c>
      <c r="Q14" t="s">
        <v>16</v>
      </c>
      <c r="R14" t="s">
        <v>17</v>
      </c>
      <c r="S14" t="s">
        <v>18</v>
      </c>
      <c r="T14" t="s">
        <v>19</v>
      </c>
      <c r="U14" t="s">
        <v>20</v>
      </c>
    </row>
    <row r="15" spans="1:21" x14ac:dyDescent="0.2">
      <c r="A15">
        <v>1</v>
      </c>
      <c r="B15">
        <v>1.1930000000000001</v>
      </c>
      <c r="C15">
        <v>1.1399999999999999</v>
      </c>
      <c r="D15">
        <v>2.2200000000000002</v>
      </c>
      <c r="E15">
        <v>339674447</v>
      </c>
      <c r="F15">
        <v>91566077</v>
      </c>
      <c r="G15">
        <v>3.71</v>
      </c>
      <c r="H15">
        <v>0</v>
      </c>
      <c r="I15" t="s">
        <v>24</v>
      </c>
      <c r="L15">
        <v>0</v>
      </c>
      <c r="M15">
        <v>2307</v>
      </c>
      <c r="N15">
        <v>65.033000000000001</v>
      </c>
      <c r="O15">
        <v>2.0840000000000001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">
      <c r="A16">
        <v>2</v>
      </c>
      <c r="B16">
        <v>1.8879999999999999</v>
      </c>
      <c r="C16">
        <v>1.84</v>
      </c>
      <c r="D16">
        <v>2.04</v>
      </c>
      <c r="E16">
        <v>135721</v>
      </c>
      <c r="F16">
        <v>51105</v>
      </c>
      <c r="G16">
        <v>2.6560000000000001</v>
      </c>
      <c r="H16">
        <v>0</v>
      </c>
      <c r="I16" t="s">
        <v>25</v>
      </c>
      <c r="L16">
        <v>0.58199999999999996</v>
      </c>
      <c r="M16">
        <v>11876</v>
      </c>
      <c r="N16">
        <v>12.631</v>
      </c>
      <c r="O16">
        <v>1.401</v>
      </c>
      <c r="P16">
        <v>8.234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">
      <c r="A17">
        <v>3</v>
      </c>
      <c r="B17">
        <v>5.7590000000000003</v>
      </c>
      <c r="C17">
        <v>5.6150000000000002</v>
      </c>
      <c r="D17">
        <v>6.4550000000000001</v>
      </c>
      <c r="E17">
        <v>293911</v>
      </c>
      <c r="F17">
        <v>35435</v>
      </c>
      <c r="G17">
        <v>8.2940000000000005</v>
      </c>
      <c r="H17">
        <v>0</v>
      </c>
      <c r="I17" t="s">
        <v>22</v>
      </c>
      <c r="J17">
        <v>1</v>
      </c>
      <c r="K17" t="s">
        <v>23</v>
      </c>
      <c r="L17">
        <v>3.8250000000000002</v>
      </c>
      <c r="M17">
        <v>12891</v>
      </c>
      <c r="N17">
        <v>11.635999999999999</v>
      </c>
      <c r="O17">
        <v>1.9350000000000001</v>
      </c>
      <c r="P17">
        <v>28.440999999999999</v>
      </c>
      <c r="Q17">
        <v>6.5730000000000004</v>
      </c>
      <c r="R17">
        <v>1</v>
      </c>
      <c r="S17">
        <v>1</v>
      </c>
      <c r="T17">
        <v>0</v>
      </c>
      <c r="U17">
        <v>0</v>
      </c>
    </row>
    <row r="18" spans="1:21" x14ac:dyDescent="0.2">
      <c r="A18">
        <v>4</v>
      </c>
      <c r="B18">
        <v>9.9659999999999993</v>
      </c>
      <c r="C18">
        <v>9.7949999999999999</v>
      </c>
      <c r="D18">
        <v>10.265000000000001</v>
      </c>
      <c r="E18">
        <v>11894</v>
      </c>
      <c r="F18">
        <v>1166</v>
      </c>
      <c r="G18">
        <v>10.204000000000001</v>
      </c>
      <c r="H18">
        <v>0.115</v>
      </c>
      <c r="I18" t="s">
        <v>22</v>
      </c>
      <c r="J18">
        <v>2</v>
      </c>
      <c r="K18" t="s">
        <v>26</v>
      </c>
      <c r="L18">
        <v>7.35</v>
      </c>
      <c r="M18">
        <v>22385</v>
      </c>
      <c r="N18">
        <v>6.7009999999999996</v>
      </c>
      <c r="O18">
        <v>1.452</v>
      </c>
      <c r="P18">
        <v>17.928999999999998</v>
      </c>
      <c r="Q18">
        <v>1.9219999999999999</v>
      </c>
      <c r="R18">
        <v>4.0467700000000002E-2</v>
      </c>
      <c r="S18">
        <v>3.2893899999999997E-2</v>
      </c>
      <c r="T18">
        <v>100</v>
      </c>
      <c r="U18">
        <v>100</v>
      </c>
    </row>
    <row r="19" spans="1:21" x14ac:dyDescent="0.2">
      <c r="A19">
        <v>9</v>
      </c>
    </row>
    <row r="20" spans="1:21" x14ac:dyDescent="0.2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8</v>
      </c>
      <c r="J20" t="s">
        <v>9</v>
      </c>
      <c r="K20" t="s">
        <v>10</v>
      </c>
      <c r="L20" t="s">
        <v>11</v>
      </c>
      <c r="M20" t="s">
        <v>12</v>
      </c>
      <c r="N20" t="s">
        <v>13</v>
      </c>
      <c r="O20" t="s">
        <v>14</v>
      </c>
      <c r="P20" t="s">
        <v>15</v>
      </c>
      <c r="Q20" t="s">
        <v>16</v>
      </c>
      <c r="R20" t="s">
        <v>17</v>
      </c>
      <c r="S20" t="s">
        <v>18</v>
      </c>
      <c r="T20" t="s">
        <v>19</v>
      </c>
      <c r="U20" t="s">
        <v>20</v>
      </c>
    </row>
    <row r="21" spans="1:21" x14ac:dyDescent="0.2">
      <c r="A21">
        <v>1</v>
      </c>
      <c r="B21">
        <v>1.1930000000000001</v>
      </c>
      <c r="C21">
        <v>1.135</v>
      </c>
      <c r="D21">
        <v>2.2200000000000002</v>
      </c>
      <c r="E21">
        <v>336473941</v>
      </c>
      <c r="F21">
        <v>90728044</v>
      </c>
      <c r="G21">
        <v>3.7090000000000001</v>
      </c>
      <c r="H21">
        <v>0</v>
      </c>
      <c r="I21" t="s">
        <v>24</v>
      </c>
      <c r="L21">
        <v>0</v>
      </c>
      <c r="M21">
        <v>2313</v>
      </c>
      <c r="N21">
        <v>64.846000000000004</v>
      </c>
      <c r="O21">
        <v>2.0840000000000001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">
      <c r="A22">
        <v>2</v>
      </c>
      <c r="B22">
        <v>1.8859999999999999</v>
      </c>
      <c r="C22">
        <v>1.84</v>
      </c>
      <c r="D22">
        <v>2.08</v>
      </c>
      <c r="E22">
        <v>223000</v>
      </c>
      <c r="F22">
        <v>83453</v>
      </c>
      <c r="G22">
        <v>2.6720000000000002</v>
      </c>
      <c r="H22">
        <v>0</v>
      </c>
      <c r="I22" t="s">
        <v>25</v>
      </c>
      <c r="L22">
        <v>0.58199999999999996</v>
      </c>
      <c r="M22">
        <v>12004</v>
      </c>
      <c r="N22">
        <v>12.494999999999999</v>
      </c>
      <c r="O22">
        <v>1.4339999999999999</v>
      </c>
      <c r="P22">
        <v>8.2569999999999997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">
      <c r="A23">
        <v>3</v>
      </c>
      <c r="B23">
        <v>5.7549999999999999</v>
      </c>
      <c r="C23">
        <v>5.6050000000000004</v>
      </c>
      <c r="D23">
        <v>6.51</v>
      </c>
      <c r="E23">
        <v>319617</v>
      </c>
      <c r="F23">
        <v>38475</v>
      </c>
      <c r="G23">
        <v>8.3070000000000004</v>
      </c>
      <c r="H23">
        <v>0</v>
      </c>
      <c r="I23" t="s">
        <v>22</v>
      </c>
      <c r="J23">
        <v>1</v>
      </c>
      <c r="K23" t="s">
        <v>23</v>
      </c>
      <c r="L23">
        <v>3.8250000000000002</v>
      </c>
      <c r="M23">
        <v>13366</v>
      </c>
      <c r="N23">
        <v>11.223000000000001</v>
      </c>
      <c r="O23">
        <v>1.9870000000000001</v>
      </c>
      <c r="P23">
        <v>28.870999999999999</v>
      </c>
      <c r="Q23">
        <v>6.5759999999999996</v>
      </c>
      <c r="R23">
        <v>1</v>
      </c>
      <c r="S23">
        <v>1</v>
      </c>
      <c r="T23">
        <v>0</v>
      </c>
      <c r="U23">
        <v>0</v>
      </c>
    </row>
    <row r="24" spans="1:21" x14ac:dyDescent="0.2">
      <c r="A24">
        <v>4</v>
      </c>
      <c r="B24">
        <v>9.9619999999999997</v>
      </c>
      <c r="C24">
        <v>9.8049999999999997</v>
      </c>
      <c r="D24">
        <v>10.305</v>
      </c>
      <c r="E24">
        <v>10990</v>
      </c>
      <c r="F24">
        <v>1071</v>
      </c>
      <c r="G24">
        <v>10.263999999999999</v>
      </c>
      <c r="H24">
        <v>9.8000000000000004E-2</v>
      </c>
      <c r="I24" t="s">
        <v>22</v>
      </c>
      <c r="J24">
        <v>2</v>
      </c>
      <c r="K24" t="s">
        <v>26</v>
      </c>
      <c r="L24">
        <v>7.3529999999999998</v>
      </c>
      <c r="M24">
        <v>22507</v>
      </c>
      <c r="N24">
        <v>6.665</v>
      </c>
      <c r="O24">
        <v>1.5720000000000001</v>
      </c>
      <c r="P24">
        <v>18.106999999999999</v>
      </c>
      <c r="Q24">
        <v>1.9219999999999999</v>
      </c>
      <c r="R24">
        <v>3.4384100000000001E-2</v>
      </c>
      <c r="S24">
        <v>2.7828100000000001E-2</v>
      </c>
      <c r="T24">
        <v>100</v>
      </c>
      <c r="U24">
        <v>100</v>
      </c>
    </row>
    <row r="25" spans="1:21" x14ac:dyDescent="0.2">
      <c r="A25">
        <v>12</v>
      </c>
    </row>
    <row r="26" spans="1:21" x14ac:dyDescent="0.2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12</v>
      </c>
      <c r="N26" t="s">
        <v>13</v>
      </c>
      <c r="O26" t="s">
        <v>14</v>
      </c>
      <c r="P26" t="s">
        <v>15</v>
      </c>
      <c r="Q26" t="s">
        <v>16</v>
      </c>
      <c r="R26" t="s">
        <v>17</v>
      </c>
      <c r="S26" t="s">
        <v>18</v>
      </c>
      <c r="T26" t="s">
        <v>19</v>
      </c>
      <c r="U26" t="s">
        <v>20</v>
      </c>
    </row>
    <row r="27" spans="1:21" x14ac:dyDescent="0.2">
      <c r="A27">
        <v>1</v>
      </c>
      <c r="B27">
        <v>1.1930000000000001</v>
      </c>
      <c r="C27">
        <v>1.1399999999999999</v>
      </c>
      <c r="D27">
        <v>2.2149999999999999</v>
      </c>
      <c r="E27">
        <v>339249812</v>
      </c>
      <c r="F27">
        <v>91305335</v>
      </c>
      <c r="G27">
        <v>3.7160000000000002</v>
      </c>
      <c r="H27">
        <v>0</v>
      </c>
      <c r="I27" t="s">
        <v>24</v>
      </c>
      <c r="L27">
        <v>0</v>
      </c>
      <c r="M27">
        <v>2309</v>
      </c>
      <c r="N27">
        <v>64.972999999999999</v>
      </c>
      <c r="O27">
        <v>2.0960000000000001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  <row r="28" spans="1:21" x14ac:dyDescent="0.2">
      <c r="A28">
        <v>2</v>
      </c>
      <c r="B28">
        <v>1.887</v>
      </c>
      <c r="C28">
        <v>1.84</v>
      </c>
      <c r="D28">
        <v>2.13</v>
      </c>
      <c r="E28">
        <v>194882</v>
      </c>
      <c r="F28">
        <v>72351</v>
      </c>
      <c r="G28">
        <v>2.694</v>
      </c>
      <c r="H28">
        <v>0</v>
      </c>
      <c r="I28" t="s">
        <v>25</v>
      </c>
      <c r="L28">
        <v>0.58199999999999996</v>
      </c>
      <c r="M28">
        <v>11840</v>
      </c>
      <c r="N28">
        <v>12.669</v>
      </c>
      <c r="O28">
        <v>1.4379999999999999</v>
      </c>
      <c r="P28">
        <v>8.2279999999999998</v>
      </c>
      <c r="Q28">
        <v>0</v>
      </c>
      <c r="R28">
        <v>0</v>
      </c>
      <c r="S28">
        <v>0</v>
      </c>
      <c r="T28">
        <v>0</v>
      </c>
      <c r="U28">
        <v>0</v>
      </c>
    </row>
    <row r="29" spans="1:21" x14ac:dyDescent="0.2">
      <c r="A29">
        <v>3</v>
      </c>
      <c r="B29">
        <v>5.7560000000000002</v>
      </c>
      <c r="C29">
        <v>5.62</v>
      </c>
      <c r="D29">
        <v>6.3849999999999998</v>
      </c>
      <c r="E29">
        <v>292774</v>
      </c>
      <c r="F29">
        <v>34825</v>
      </c>
      <c r="G29">
        <v>8.407</v>
      </c>
      <c r="H29">
        <v>0</v>
      </c>
      <c r="I29" t="s">
        <v>22</v>
      </c>
      <c r="J29">
        <v>1</v>
      </c>
      <c r="K29" t="s">
        <v>23</v>
      </c>
      <c r="L29">
        <v>3.8239999999999998</v>
      </c>
      <c r="M29">
        <v>12663</v>
      </c>
      <c r="N29">
        <v>11.845000000000001</v>
      </c>
      <c r="O29">
        <v>2.0219999999999998</v>
      </c>
      <c r="P29">
        <v>28.242999999999999</v>
      </c>
      <c r="Q29">
        <v>6.5750000000000002</v>
      </c>
      <c r="R29">
        <v>1</v>
      </c>
      <c r="S29">
        <v>1</v>
      </c>
      <c r="T29">
        <v>0</v>
      </c>
      <c r="U29">
        <v>0</v>
      </c>
    </row>
    <row r="30" spans="1:21" x14ac:dyDescent="0.2">
      <c r="A30">
        <v>4</v>
      </c>
      <c r="B30">
        <v>9.9619999999999997</v>
      </c>
      <c r="C30">
        <v>9.81</v>
      </c>
      <c r="D30">
        <v>10.199999999999999</v>
      </c>
      <c r="E30">
        <v>6821</v>
      </c>
      <c r="F30">
        <v>692</v>
      </c>
      <c r="G30">
        <v>9.8510000000000009</v>
      </c>
      <c r="H30">
        <v>6.6000000000000003E-2</v>
      </c>
      <c r="I30" t="s">
        <v>22</v>
      </c>
      <c r="J30">
        <v>2</v>
      </c>
      <c r="K30" t="s">
        <v>26</v>
      </c>
      <c r="L30">
        <v>7.35</v>
      </c>
      <c r="M30">
        <v>24230</v>
      </c>
      <c r="N30">
        <v>6.1909999999999998</v>
      </c>
      <c r="O30">
        <v>1.3680000000000001</v>
      </c>
      <c r="P30">
        <v>18.265000000000001</v>
      </c>
      <c r="Q30">
        <v>1.9219999999999999</v>
      </c>
      <c r="R30">
        <v>2.3297600000000002E-2</v>
      </c>
      <c r="S30">
        <v>1.9883399999999999E-2</v>
      </c>
      <c r="T30">
        <v>100</v>
      </c>
      <c r="U30">
        <v>100</v>
      </c>
    </row>
    <row r="31" spans="1:21" x14ac:dyDescent="0.2">
      <c r="A31">
        <v>15</v>
      </c>
    </row>
    <row r="32" spans="1:21" x14ac:dyDescent="0.2">
      <c r="A32" t="s">
        <v>0</v>
      </c>
      <c r="B32" t="s">
        <v>1</v>
      </c>
      <c r="C32" t="s">
        <v>2</v>
      </c>
      <c r="D32" t="s">
        <v>3</v>
      </c>
      <c r="E32" t="s">
        <v>4</v>
      </c>
      <c r="F32" t="s">
        <v>5</v>
      </c>
      <c r="G32" t="s">
        <v>6</v>
      </c>
      <c r="H32" t="s">
        <v>7</v>
      </c>
      <c r="I32" t="s">
        <v>8</v>
      </c>
      <c r="J32" t="s">
        <v>9</v>
      </c>
      <c r="K32" t="s">
        <v>10</v>
      </c>
      <c r="L32" t="s">
        <v>11</v>
      </c>
      <c r="M32" t="s">
        <v>12</v>
      </c>
      <c r="N32" t="s">
        <v>13</v>
      </c>
      <c r="O32" t="s">
        <v>14</v>
      </c>
      <c r="P32" t="s">
        <v>15</v>
      </c>
      <c r="Q32" t="s">
        <v>16</v>
      </c>
      <c r="R32" t="s">
        <v>17</v>
      </c>
      <c r="S32" t="s">
        <v>18</v>
      </c>
      <c r="T32" t="s">
        <v>19</v>
      </c>
      <c r="U32" t="s">
        <v>20</v>
      </c>
    </row>
    <row r="33" spans="1:21" x14ac:dyDescent="0.2">
      <c r="A33">
        <v>1</v>
      </c>
      <c r="B33">
        <v>1.1930000000000001</v>
      </c>
      <c r="C33">
        <v>1.1399999999999999</v>
      </c>
      <c r="D33">
        <v>1.835</v>
      </c>
      <c r="E33">
        <v>338431366</v>
      </c>
      <c r="F33">
        <v>91124505</v>
      </c>
      <c r="G33">
        <v>3.714</v>
      </c>
      <c r="H33">
        <v>0</v>
      </c>
      <c r="I33" t="s">
        <v>21</v>
      </c>
      <c r="L33">
        <v>0</v>
      </c>
      <c r="M33">
        <v>2314</v>
      </c>
      <c r="N33">
        <v>64.834999999999994</v>
      </c>
      <c r="O33">
        <v>2.0939999999999999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</row>
    <row r="34" spans="1:21" x14ac:dyDescent="0.2">
      <c r="A34">
        <v>2</v>
      </c>
      <c r="B34">
        <v>1.887</v>
      </c>
      <c r="C34">
        <v>1.835</v>
      </c>
      <c r="D34">
        <v>2.2349999999999999</v>
      </c>
      <c r="E34">
        <v>444642</v>
      </c>
      <c r="F34">
        <v>160986</v>
      </c>
      <c r="G34">
        <v>2.762</v>
      </c>
      <c r="H34">
        <v>0</v>
      </c>
      <c r="I34" t="s">
        <v>21</v>
      </c>
      <c r="L34">
        <v>0.58099999999999996</v>
      </c>
      <c r="M34">
        <v>11716</v>
      </c>
      <c r="N34">
        <v>12.803000000000001</v>
      </c>
      <c r="O34">
        <v>1.4690000000000001</v>
      </c>
      <c r="P34">
        <v>8.2040000000000006</v>
      </c>
      <c r="Q34">
        <v>0</v>
      </c>
      <c r="R34">
        <v>0</v>
      </c>
      <c r="S34">
        <v>0</v>
      </c>
      <c r="T34">
        <v>0</v>
      </c>
      <c r="U34">
        <v>0</v>
      </c>
    </row>
    <row r="35" spans="1:21" x14ac:dyDescent="0.2">
      <c r="A35">
        <v>3</v>
      </c>
      <c r="B35">
        <v>5.7549999999999999</v>
      </c>
      <c r="C35">
        <v>5.6050000000000004</v>
      </c>
      <c r="D35">
        <v>6.47</v>
      </c>
      <c r="E35">
        <v>296659</v>
      </c>
      <c r="F35">
        <v>35247</v>
      </c>
      <c r="G35">
        <v>8.4169999999999998</v>
      </c>
      <c r="H35">
        <v>0</v>
      </c>
      <c r="I35" t="s">
        <v>22</v>
      </c>
      <c r="J35">
        <v>1</v>
      </c>
      <c r="K35" t="s">
        <v>23</v>
      </c>
      <c r="L35">
        <v>3.8220000000000001</v>
      </c>
      <c r="M35">
        <v>12600</v>
      </c>
      <c r="N35">
        <v>11.904999999999999</v>
      </c>
      <c r="O35">
        <v>2.0350000000000001</v>
      </c>
      <c r="P35">
        <v>28.155000000000001</v>
      </c>
      <c r="Q35">
        <v>6.5819999999999999</v>
      </c>
      <c r="R35">
        <v>1</v>
      </c>
      <c r="S35">
        <v>1</v>
      </c>
      <c r="T35">
        <v>0</v>
      </c>
      <c r="U35">
        <v>0</v>
      </c>
    </row>
    <row r="36" spans="1:21" x14ac:dyDescent="0.2">
      <c r="A36">
        <v>4</v>
      </c>
      <c r="B36">
        <v>9.9649999999999999</v>
      </c>
      <c r="C36">
        <v>9.81</v>
      </c>
      <c r="D36">
        <v>10.26</v>
      </c>
      <c r="E36">
        <v>5976</v>
      </c>
      <c r="F36">
        <v>581</v>
      </c>
      <c r="G36">
        <v>10.282999999999999</v>
      </c>
      <c r="H36">
        <v>5.7000000000000002E-2</v>
      </c>
      <c r="I36" t="s">
        <v>22</v>
      </c>
      <c r="J36">
        <v>2</v>
      </c>
      <c r="K36" t="s">
        <v>26</v>
      </c>
      <c r="L36">
        <v>7.35</v>
      </c>
      <c r="M36">
        <v>22293</v>
      </c>
      <c r="N36">
        <v>6.7279999999999998</v>
      </c>
      <c r="O36">
        <v>1.45</v>
      </c>
      <c r="P36">
        <v>17.837</v>
      </c>
      <c r="Q36">
        <v>1.923</v>
      </c>
      <c r="R36">
        <v>2.0145E-2</v>
      </c>
      <c r="S36">
        <v>1.6489E-2</v>
      </c>
      <c r="T36">
        <v>100</v>
      </c>
      <c r="U36">
        <v>100</v>
      </c>
    </row>
    <row r="37" spans="1:21" x14ac:dyDescent="0.2">
      <c r="A37">
        <v>18</v>
      </c>
    </row>
    <row r="38" spans="1:21" x14ac:dyDescent="0.2">
      <c r="A38" t="s">
        <v>0</v>
      </c>
      <c r="B38" t="s">
        <v>1</v>
      </c>
      <c r="C38" t="s">
        <v>2</v>
      </c>
      <c r="D38" t="s">
        <v>3</v>
      </c>
      <c r="E38" t="s">
        <v>4</v>
      </c>
      <c r="F38" t="s">
        <v>5</v>
      </c>
      <c r="G38" t="s">
        <v>6</v>
      </c>
      <c r="H38" t="s">
        <v>7</v>
      </c>
      <c r="I38" t="s">
        <v>8</v>
      </c>
      <c r="J38" t="s">
        <v>9</v>
      </c>
      <c r="K38" t="s">
        <v>10</v>
      </c>
      <c r="L38" t="s">
        <v>11</v>
      </c>
      <c r="M38" t="s">
        <v>12</v>
      </c>
      <c r="N38" t="s">
        <v>13</v>
      </c>
      <c r="O38" t="s">
        <v>14</v>
      </c>
      <c r="P38" t="s">
        <v>15</v>
      </c>
      <c r="Q38" t="s">
        <v>16</v>
      </c>
      <c r="R38" t="s">
        <v>17</v>
      </c>
      <c r="S38" t="s">
        <v>18</v>
      </c>
      <c r="T38" t="s">
        <v>19</v>
      </c>
      <c r="U38" t="s">
        <v>20</v>
      </c>
    </row>
    <row r="39" spans="1:21" x14ac:dyDescent="0.2">
      <c r="A39">
        <v>1</v>
      </c>
      <c r="B39">
        <v>1.1930000000000001</v>
      </c>
      <c r="C39">
        <v>1.1399999999999999</v>
      </c>
      <c r="D39">
        <v>2.21</v>
      </c>
      <c r="E39">
        <v>337182135</v>
      </c>
      <c r="F39">
        <v>90774348</v>
      </c>
      <c r="G39">
        <v>3.7149999999999999</v>
      </c>
      <c r="H39">
        <v>0</v>
      </c>
      <c r="I39" t="s">
        <v>24</v>
      </c>
      <c r="L39">
        <v>0</v>
      </c>
      <c r="M39">
        <v>2308</v>
      </c>
      <c r="N39">
        <v>64.989999999999995</v>
      </c>
      <c r="O39">
        <v>2.0950000000000002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</row>
    <row r="40" spans="1:21" x14ac:dyDescent="0.2">
      <c r="A40">
        <v>2</v>
      </c>
      <c r="B40">
        <v>1.887</v>
      </c>
      <c r="C40">
        <v>1.84</v>
      </c>
      <c r="D40">
        <v>2.08</v>
      </c>
      <c r="E40">
        <v>149153</v>
      </c>
      <c r="F40">
        <v>55536</v>
      </c>
      <c r="G40">
        <v>2.6859999999999999</v>
      </c>
      <c r="H40">
        <v>0</v>
      </c>
      <c r="I40" t="s">
        <v>25</v>
      </c>
      <c r="L40">
        <v>0.58099999999999996</v>
      </c>
      <c r="M40">
        <v>11898</v>
      </c>
      <c r="N40">
        <v>12.606999999999999</v>
      </c>
      <c r="O40">
        <v>1.4339999999999999</v>
      </c>
      <c r="P40">
        <v>8.2279999999999998</v>
      </c>
      <c r="Q40">
        <v>0</v>
      </c>
      <c r="R40">
        <v>0</v>
      </c>
      <c r="S40">
        <v>0</v>
      </c>
      <c r="T40">
        <v>0</v>
      </c>
      <c r="U40">
        <v>0</v>
      </c>
    </row>
    <row r="41" spans="1:21" x14ac:dyDescent="0.2">
      <c r="A41">
        <v>3</v>
      </c>
      <c r="B41">
        <v>5.7530000000000001</v>
      </c>
      <c r="C41">
        <v>5.6150000000000002</v>
      </c>
      <c r="D41">
        <v>6.4550000000000001</v>
      </c>
      <c r="E41">
        <v>296047</v>
      </c>
      <c r="F41">
        <v>35040</v>
      </c>
      <c r="G41">
        <v>8.4489999999999998</v>
      </c>
      <c r="H41">
        <v>0</v>
      </c>
      <c r="I41" t="s">
        <v>22</v>
      </c>
      <c r="J41">
        <v>1</v>
      </c>
      <c r="K41" t="s">
        <v>23</v>
      </c>
      <c r="L41">
        <v>3.8210000000000002</v>
      </c>
      <c r="M41">
        <v>12857</v>
      </c>
      <c r="N41">
        <v>11.667</v>
      </c>
      <c r="O41">
        <v>2.0579999999999998</v>
      </c>
      <c r="P41">
        <v>28.414999999999999</v>
      </c>
      <c r="Q41">
        <v>6.5759999999999996</v>
      </c>
      <c r="R41">
        <v>1</v>
      </c>
      <c r="S41">
        <v>1</v>
      </c>
      <c r="T41">
        <v>0</v>
      </c>
      <c r="U41">
        <v>0</v>
      </c>
    </row>
    <row r="42" spans="1:21" x14ac:dyDescent="0.2">
      <c r="A42">
        <v>4</v>
      </c>
      <c r="B42">
        <v>9.9540000000000006</v>
      </c>
      <c r="C42">
        <v>9.81</v>
      </c>
      <c r="D42">
        <v>10.220000000000001</v>
      </c>
      <c r="E42">
        <v>4034</v>
      </c>
      <c r="F42">
        <v>405</v>
      </c>
      <c r="G42">
        <v>9.968</v>
      </c>
      <c r="H42">
        <v>3.9E-2</v>
      </c>
      <c r="I42" t="s">
        <v>22</v>
      </c>
      <c r="J42">
        <v>2</v>
      </c>
      <c r="K42" t="s">
        <v>26</v>
      </c>
      <c r="L42">
        <v>7.3419999999999996</v>
      </c>
      <c r="M42">
        <v>22348</v>
      </c>
      <c r="N42">
        <v>6.7119999999999997</v>
      </c>
      <c r="O42">
        <v>1.3779999999999999</v>
      </c>
      <c r="P42">
        <v>17.902999999999999</v>
      </c>
      <c r="Q42">
        <v>1.921</v>
      </c>
      <c r="R42">
        <v>1.36264E-2</v>
      </c>
      <c r="S42">
        <v>1.15499E-2</v>
      </c>
      <c r="T42">
        <v>100</v>
      </c>
      <c r="U42">
        <v>100</v>
      </c>
    </row>
    <row r="43" spans="1:21" x14ac:dyDescent="0.2">
      <c r="A43">
        <v>21</v>
      </c>
    </row>
    <row r="44" spans="1:21" x14ac:dyDescent="0.2">
      <c r="A44" t="s">
        <v>0</v>
      </c>
      <c r="B44" t="s">
        <v>1</v>
      </c>
      <c r="C44" t="s">
        <v>2</v>
      </c>
      <c r="D44" t="s">
        <v>3</v>
      </c>
      <c r="E44" t="s">
        <v>4</v>
      </c>
      <c r="F44" t="s">
        <v>5</v>
      </c>
      <c r="G44" t="s">
        <v>6</v>
      </c>
      <c r="H44" t="s">
        <v>7</v>
      </c>
      <c r="I44" t="s">
        <v>8</v>
      </c>
      <c r="J44" t="s">
        <v>9</v>
      </c>
      <c r="K44" t="s">
        <v>10</v>
      </c>
      <c r="L44" t="s">
        <v>11</v>
      </c>
      <c r="M44" t="s">
        <v>12</v>
      </c>
      <c r="N44" t="s">
        <v>13</v>
      </c>
      <c r="O44" t="s">
        <v>14</v>
      </c>
      <c r="P44" t="s">
        <v>15</v>
      </c>
      <c r="Q44" t="s">
        <v>16</v>
      </c>
      <c r="R44" t="s">
        <v>17</v>
      </c>
      <c r="S44" t="s">
        <v>18</v>
      </c>
      <c r="T44" t="s">
        <v>19</v>
      </c>
      <c r="U44" t="s">
        <v>20</v>
      </c>
    </row>
    <row r="45" spans="1:21" x14ac:dyDescent="0.2">
      <c r="A45">
        <v>1</v>
      </c>
      <c r="B45">
        <v>1.1930000000000001</v>
      </c>
      <c r="C45">
        <v>1.135</v>
      </c>
      <c r="D45">
        <v>2.2200000000000002</v>
      </c>
      <c r="E45">
        <v>337316625</v>
      </c>
      <c r="F45">
        <v>90828365</v>
      </c>
      <c r="G45">
        <v>3.714</v>
      </c>
      <c r="H45">
        <v>0</v>
      </c>
      <c r="I45" t="s">
        <v>24</v>
      </c>
      <c r="L45">
        <v>0</v>
      </c>
      <c r="M45">
        <v>2313</v>
      </c>
      <c r="N45">
        <v>64.838999999999999</v>
      </c>
      <c r="O45">
        <v>2.1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</row>
    <row r="46" spans="1:21" x14ac:dyDescent="0.2">
      <c r="A46">
        <v>2</v>
      </c>
      <c r="B46">
        <v>1.8859999999999999</v>
      </c>
      <c r="C46">
        <v>1.84</v>
      </c>
      <c r="D46">
        <v>2.08</v>
      </c>
      <c r="E46">
        <v>121617</v>
      </c>
      <c r="F46">
        <v>45350</v>
      </c>
      <c r="G46">
        <v>2.6819999999999999</v>
      </c>
      <c r="H46">
        <v>0</v>
      </c>
      <c r="I46" t="s">
        <v>25</v>
      </c>
      <c r="L46">
        <v>0.58099999999999996</v>
      </c>
      <c r="M46">
        <v>11971</v>
      </c>
      <c r="N46">
        <v>12.53</v>
      </c>
      <c r="O46">
        <v>1.427</v>
      </c>
      <c r="P46">
        <v>8.2460000000000004</v>
      </c>
      <c r="Q46">
        <v>0</v>
      </c>
      <c r="R46">
        <v>0</v>
      </c>
      <c r="S46">
        <v>0</v>
      </c>
      <c r="T46">
        <v>0</v>
      </c>
      <c r="U46">
        <v>0</v>
      </c>
    </row>
    <row r="47" spans="1:21" x14ac:dyDescent="0.2">
      <c r="A47">
        <v>3</v>
      </c>
      <c r="B47">
        <v>5.7519999999999998</v>
      </c>
      <c r="C47">
        <v>5.6050000000000004</v>
      </c>
      <c r="D47">
        <v>6.5</v>
      </c>
      <c r="E47">
        <v>299754</v>
      </c>
      <c r="F47">
        <v>35347</v>
      </c>
      <c r="G47">
        <v>8.48</v>
      </c>
      <c r="H47">
        <v>0</v>
      </c>
      <c r="I47" t="s">
        <v>22</v>
      </c>
      <c r="J47">
        <v>1</v>
      </c>
      <c r="K47" t="s">
        <v>23</v>
      </c>
      <c r="L47">
        <v>3.8220000000000001</v>
      </c>
      <c r="M47">
        <v>13350</v>
      </c>
      <c r="N47">
        <v>11.236000000000001</v>
      </c>
      <c r="O47">
        <v>2.077</v>
      </c>
      <c r="P47">
        <v>28.838999999999999</v>
      </c>
      <c r="Q47">
        <v>6.5750000000000002</v>
      </c>
      <c r="R47">
        <v>1</v>
      </c>
      <c r="S47">
        <v>1</v>
      </c>
      <c r="T47">
        <v>0</v>
      </c>
      <c r="U47">
        <v>0</v>
      </c>
    </row>
    <row r="48" spans="1:21" x14ac:dyDescent="0.2">
      <c r="A48">
        <v>4</v>
      </c>
      <c r="B48">
        <v>9.9480000000000004</v>
      </c>
      <c r="C48">
        <v>9.8149999999999995</v>
      </c>
      <c r="D48">
        <v>10.19</v>
      </c>
      <c r="E48">
        <v>2984</v>
      </c>
      <c r="F48">
        <v>309</v>
      </c>
      <c r="G48">
        <v>9.6669999999999998</v>
      </c>
      <c r="H48">
        <v>2.8000000000000001E-2</v>
      </c>
      <c r="I48" t="s">
        <v>22</v>
      </c>
      <c r="J48">
        <v>2</v>
      </c>
      <c r="K48" t="s">
        <v>26</v>
      </c>
      <c r="L48">
        <v>7.3380000000000001</v>
      </c>
      <c r="M48">
        <v>23882</v>
      </c>
      <c r="N48">
        <v>6.2809999999999997</v>
      </c>
      <c r="O48">
        <v>1.48</v>
      </c>
      <c r="P48">
        <v>18.375</v>
      </c>
      <c r="Q48">
        <v>1.92</v>
      </c>
      <c r="R48">
        <v>9.9558600000000004E-3</v>
      </c>
      <c r="S48">
        <v>8.7333900000000006E-3</v>
      </c>
      <c r="T48">
        <v>100</v>
      </c>
      <c r="U48">
        <v>100</v>
      </c>
    </row>
    <row r="49" spans="1:21" x14ac:dyDescent="0.2">
      <c r="A49">
        <v>24</v>
      </c>
    </row>
    <row r="50" spans="1:21" x14ac:dyDescent="0.2">
      <c r="A50" t="s">
        <v>0</v>
      </c>
      <c r="B50" t="s">
        <v>1</v>
      </c>
      <c r="C50" t="s">
        <v>2</v>
      </c>
      <c r="D50" t="s">
        <v>3</v>
      </c>
      <c r="E50" t="s">
        <v>4</v>
      </c>
      <c r="F50" t="s">
        <v>5</v>
      </c>
      <c r="G50" t="s">
        <v>6</v>
      </c>
      <c r="H50" t="s">
        <v>7</v>
      </c>
      <c r="I50" t="s">
        <v>8</v>
      </c>
      <c r="J50" t="s">
        <v>9</v>
      </c>
      <c r="K50" t="s">
        <v>10</v>
      </c>
      <c r="L50" t="s">
        <v>11</v>
      </c>
      <c r="M50" t="s">
        <v>12</v>
      </c>
      <c r="N50" t="s">
        <v>13</v>
      </c>
      <c r="O50" t="s">
        <v>14</v>
      </c>
      <c r="P50" t="s">
        <v>15</v>
      </c>
      <c r="Q50" t="s">
        <v>16</v>
      </c>
      <c r="R50" t="s">
        <v>17</v>
      </c>
      <c r="S50" t="s">
        <v>18</v>
      </c>
      <c r="T50" t="s">
        <v>19</v>
      </c>
      <c r="U50" t="s">
        <v>20</v>
      </c>
    </row>
    <row r="51" spans="1:21" x14ac:dyDescent="0.2">
      <c r="A51">
        <v>1</v>
      </c>
      <c r="B51">
        <v>1.1930000000000001</v>
      </c>
      <c r="C51">
        <v>1.135</v>
      </c>
      <c r="D51">
        <v>1.835</v>
      </c>
      <c r="E51">
        <v>336460825</v>
      </c>
      <c r="F51">
        <v>90620682</v>
      </c>
      <c r="G51">
        <v>3.7130000000000001</v>
      </c>
      <c r="H51">
        <v>0</v>
      </c>
      <c r="I51" t="s">
        <v>21</v>
      </c>
      <c r="L51">
        <v>0</v>
      </c>
      <c r="M51">
        <v>2316</v>
      </c>
      <c r="N51">
        <v>64.763999999999996</v>
      </c>
      <c r="O51">
        <v>2.097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</row>
    <row r="52" spans="1:21" x14ac:dyDescent="0.2">
      <c r="A52">
        <v>2</v>
      </c>
      <c r="B52">
        <v>1.885</v>
      </c>
      <c r="C52">
        <v>1.835</v>
      </c>
      <c r="D52">
        <v>2.2250000000000001</v>
      </c>
      <c r="E52">
        <v>338436</v>
      </c>
      <c r="F52">
        <v>122441</v>
      </c>
      <c r="G52">
        <v>2.7639999999999998</v>
      </c>
      <c r="H52">
        <v>0</v>
      </c>
      <c r="I52" t="s">
        <v>21</v>
      </c>
      <c r="L52">
        <v>0.58099999999999996</v>
      </c>
      <c r="M52">
        <v>11833</v>
      </c>
      <c r="N52">
        <v>12.677</v>
      </c>
      <c r="O52">
        <v>1.4730000000000001</v>
      </c>
      <c r="P52">
        <v>8.2240000000000002</v>
      </c>
      <c r="Q52">
        <v>0</v>
      </c>
      <c r="R52">
        <v>0</v>
      </c>
      <c r="S52">
        <v>0</v>
      </c>
      <c r="T52">
        <v>0</v>
      </c>
      <c r="U52">
        <v>0</v>
      </c>
    </row>
    <row r="53" spans="1:21" x14ac:dyDescent="0.2">
      <c r="A53">
        <v>3</v>
      </c>
      <c r="B53">
        <v>5.7519999999999998</v>
      </c>
      <c r="C53">
        <v>5.6050000000000004</v>
      </c>
      <c r="D53">
        <v>6.5350000000000001</v>
      </c>
      <c r="E53">
        <v>296559</v>
      </c>
      <c r="F53">
        <v>34807</v>
      </c>
      <c r="G53">
        <v>8.52</v>
      </c>
      <c r="H53">
        <v>0</v>
      </c>
      <c r="I53" t="s">
        <v>22</v>
      </c>
      <c r="J53">
        <v>1</v>
      </c>
      <c r="K53" t="s">
        <v>23</v>
      </c>
      <c r="L53">
        <v>3.823</v>
      </c>
      <c r="M53">
        <v>12946</v>
      </c>
      <c r="N53">
        <v>11.587</v>
      </c>
      <c r="O53">
        <v>2.0699999999999998</v>
      </c>
      <c r="P53">
        <v>28.478000000000002</v>
      </c>
      <c r="Q53">
        <v>6.5810000000000004</v>
      </c>
      <c r="R53">
        <v>1</v>
      </c>
      <c r="S53">
        <v>1</v>
      </c>
      <c r="T53">
        <v>0</v>
      </c>
      <c r="U53">
        <v>0</v>
      </c>
    </row>
    <row r="54" spans="1:21" x14ac:dyDescent="0.2">
      <c r="A54">
        <v>4</v>
      </c>
      <c r="B54">
        <v>9.9589999999999996</v>
      </c>
      <c r="C54">
        <v>9.8350000000000009</v>
      </c>
      <c r="D54">
        <v>10.105</v>
      </c>
      <c r="E54">
        <v>1399</v>
      </c>
      <c r="F54">
        <v>132</v>
      </c>
      <c r="G54">
        <v>8.1359999999999992</v>
      </c>
      <c r="H54">
        <v>0.01</v>
      </c>
      <c r="I54" t="s">
        <v>22</v>
      </c>
      <c r="J54">
        <v>2</v>
      </c>
      <c r="K54" t="s">
        <v>26</v>
      </c>
      <c r="L54">
        <v>7.351</v>
      </c>
      <c r="M54">
        <v>40358</v>
      </c>
      <c r="N54">
        <v>3.7170000000000001</v>
      </c>
      <c r="O54">
        <v>1.111</v>
      </c>
      <c r="P54">
        <v>21.44</v>
      </c>
      <c r="Q54">
        <v>1.923</v>
      </c>
      <c r="R54">
        <v>3.6024799999999999E-3</v>
      </c>
      <c r="S54">
        <v>3.7295700000000002E-3</v>
      </c>
      <c r="T54">
        <v>100</v>
      </c>
      <c r="U54">
        <v>100</v>
      </c>
    </row>
    <row r="55" spans="1:21" x14ac:dyDescent="0.2">
      <c r="A55">
        <v>27</v>
      </c>
    </row>
    <row r="56" spans="1:21" x14ac:dyDescent="0.2">
      <c r="A56" t="s">
        <v>0</v>
      </c>
      <c r="B56" t="s">
        <v>1</v>
      </c>
      <c r="C56" t="s">
        <v>2</v>
      </c>
      <c r="D56" t="s">
        <v>3</v>
      </c>
      <c r="E56" t="s">
        <v>4</v>
      </c>
      <c r="F56" t="s">
        <v>5</v>
      </c>
      <c r="G56" t="s">
        <v>6</v>
      </c>
      <c r="H56" t="s">
        <v>7</v>
      </c>
      <c r="I56" t="s">
        <v>8</v>
      </c>
      <c r="J56" t="s">
        <v>9</v>
      </c>
      <c r="K56" t="s">
        <v>10</v>
      </c>
      <c r="L56" t="s">
        <v>11</v>
      </c>
      <c r="M56" t="s">
        <v>12</v>
      </c>
      <c r="N56" t="s">
        <v>13</v>
      </c>
      <c r="O56" t="s">
        <v>14</v>
      </c>
      <c r="P56" t="s">
        <v>15</v>
      </c>
      <c r="Q56" t="s">
        <v>16</v>
      </c>
      <c r="R56" t="s">
        <v>17</v>
      </c>
      <c r="S56" t="s">
        <v>18</v>
      </c>
      <c r="T56" t="s">
        <v>19</v>
      </c>
      <c r="U56" t="s">
        <v>20</v>
      </c>
    </row>
    <row r="57" spans="1:21" x14ac:dyDescent="0.2">
      <c r="A57">
        <v>1</v>
      </c>
      <c r="B57">
        <v>1.1930000000000001</v>
      </c>
      <c r="C57">
        <v>1.135</v>
      </c>
      <c r="D57">
        <v>1.835</v>
      </c>
      <c r="E57">
        <v>336785152</v>
      </c>
      <c r="F57">
        <v>90705177</v>
      </c>
      <c r="G57">
        <v>3.7130000000000001</v>
      </c>
      <c r="H57">
        <v>0</v>
      </c>
      <c r="I57" t="s">
        <v>21</v>
      </c>
      <c r="L57">
        <v>0</v>
      </c>
      <c r="M57">
        <v>2320</v>
      </c>
      <c r="N57">
        <v>64.647999999999996</v>
      </c>
      <c r="O57">
        <v>2.0950000000000002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</row>
    <row r="58" spans="1:21" x14ac:dyDescent="0.2">
      <c r="A58">
        <v>2</v>
      </c>
      <c r="B58">
        <v>1.885</v>
      </c>
      <c r="C58">
        <v>1.835</v>
      </c>
      <c r="D58">
        <v>2.25</v>
      </c>
      <c r="E58">
        <v>442256</v>
      </c>
      <c r="F58">
        <v>161230</v>
      </c>
      <c r="G58">
        <v>2.7429999999999999</v>
      </c>
      <c r="H58">
        <v>0</v>
      </c>
      <c r="I58" t="s">
        <v>21</v>
      </c>
      <c r="L58">
        <v>0.58099999999999996</v>
      </c>
      <c r="M58">
        <v>11913</v>
      </c>
      <c r="N58">
        <v>12.592000000000001</v>
      </c>
      <c r="O58">
        <v>1.476</v>
      </c>
      <c r="P58">
        <v>8.2379999999999995</v>
      </c>
      <c r="Q58">
        <v>0</v>
      </c>
      <c r="R58">
        <v>0</v>
      </c>
      <c r="S58">
        <v>0</v>
      </c>
      <c r="T58">
        <v>0</v>
      </c>
      <c r="U58">
        <v>0</v>
      </c>
    </row>
    <row r="59" spans="1:21" x14ac:dyDescent="0.2">
      <c r="A59">
        <v>3</v>
      </c>
      <c r="B59">
        <v>5.7510000000000003</v>
      </c>
      <c r="C59">
        <v>5.6050000000000004</v>
      </c>
      <c r="D59">
        <v>6.5149999999999997</v>
      </c>
      <c r="E59">
        <v>298204</v>
      </c>
      <c r="F59">
        <v>35404</v>
      </c>
      <c r="G59">
        <v>8.423</v>
      </c>
      <c r="H59">
        <v>0</v>
      </c>
      <c r="I59" t="s">
        <v>22</v>
      </c>
      <c r="J59">
        <v>1</v>
      </c>
      <c r="K59" t="s">
        <v>23</v>
      </c>
      <c r="L59">
        <v>3.8220000000000001</v>
      </c>
      <c r="M59">
        <v>14025</v>
      </c>
      <c r="N59">
        <v>10.695</v>
      </c>
      <c r="O59">
        <v>2.0630000000000002</v>
      </c>
      <c r="P59">
        <v>29.361999999999998</v>
      </c>
      <c r="Q59">
        <v>6.5830000000000002</v>
      </c>
      <c r="R59">
        <v>1</v>
      </c>
      <c r="S59">
        <v>1</v>
      </c>
      <c r="T59">
        <v>0</v>
      </c>
      <c r="U59">
        <v>0</v>
      </c>
    </row>
    <row r="60" spans="1:21" x14ac:dyDescent="0.2">
      <c r="A60">
        <v>4</v>
      </c>
      <c r="B60">
        <v>9.9589999999999996</v>
      </c>
      <c r="C60">
        <v>9.8350000000000009</v>
      </c>
      <c r="D60">
        <v>10.105</v>
      </c>
      <c r="E60">
        <v>1074</v>
      </c>
      <c r="F60">
        <v>132</v>
      </c>
      <c r="G60">
        <v>8.1359999999999992</v>
      </c>
      <c r="H60">
        <v>0.01</v>
      </c>
      <c r="I60" t="s">
        <v>22</v>
      </c>
      <c r="J60">
        <v>2</v>
      </c>
      <c r="K60" t="s">
        <v>26</v>
      </c>
      <c r="L60">
        <v>7.351</v>
      </c>
      <c r="M60">
        <v>40358</v>
      </c>
      <c r="N60">
        <v>3.7170000000000001</v>
      </c>
      <c r="O60">
        <v>1.111</v>
      </c>
      <c r="P60">
        <v>21.44</v>
      </c>
      <c r="Q60">
        <v>1.923</v>
      </c>
      <c r="R60">
        <v>3.6024799999999999E-3</v>
      </c>
      <c r="S60">
        <v>3.7295700000000002E-3</v>
      </c>
      <c r="T60">
        <v>100</v>
      </c>
      <c r="U60">
        <v>100</v>
      </c>
    </row>
    <row r="61" spans="1:21" x14ac:dyDescent="0.2">
      <c r="A61">
        <v>30</v>
      </c>
    </row>
    <row r="62" spans="1:21" x14ac:dyDescent="0.2">
      <c r="A62" t="s">
        <v>0</v>
      </c>
      <c r="B62" t="s">
        <v>1</v>
      </c>
      <c r="C62" t="s">
        <v>2</v>
      </c>
      <c r="D62" t="s">
        <v>3</v>
      </c>
      <c r="E62" t="s">
        <v>4</v>
      </c>
      <c r="F62" t="s">
        <v>5</v>
      </c>
      <c r="G62" t="s">
        <v>6</v>
      </c>
      <c r="H62" t="s">
        <v>7</v>
      </c>
      <c r="I62" t="s">
        <v>8</v>
      </c>
      <c r="J62" t="s">
        <v>9</v>
      </c>
      <c r="K62" t="s">
        <v>10</v>
      </c>
      <c r="L62" t="s">
        <v>11</v>
      </c>
      <c r="M62" t="s">
        <v>12</v>
      </c>
      <c r="N62" t="s">
        <v>13</v>
      </c>
      <c r="O62" t="s">
        <v>14</v>
      </c>
      <c r="P62" t="s">
        <v>15</v>
      </c>
      <c r="Q62" t="s">
        <v>16</v>
      </c>
      <c r="R62" t="s">
        <v>17</v>
      </c>
      <c r="S62" t="s">
        <v>18</v>
      </c>
      <c r="T62" t="s">
        <v>19</v>
      </c>
      <c r="U62" t="s">
        <v>20</v>
      </c>
    </row>
    <row r="63" spans="1:21" x14ac:dyDescent="0.2">
      <c r="A63">
        <v>1</v>
      </c>
      <c r="B63">
        <v>1.1930000000000001</v>
      </c>
      <c r="C63">
        <v>1.1399999999999999</v>
      </c>
      <c r="D63">
        <v>1.835</v>
      </c>
      <c r="E63">
        <v>335742696</v>
      </c>
      <c r="F63">
        <v>90590885</v>
      </c>
      <c r="G63">
        <v>3.706</v>
      </c>
      <c r="H63">
        <v>0</v>
      </c>
      <c r="I63" t="s">
        <v>21</v>
      </c>
      <c r="L63">
        <v>0</v>
      </c>
      <c r="M63">
        <v>2311</v>
      </c>
      <c r="N63">
        <v>64.893000000000001</v>
      </c>
      <c r="O63">
        <v>2.0830000000000002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</row>
    <row r="64" spans="1:21" x14ac:dyDescent="0.2">
      <c r="A64">
        <v>2</v>
      </c>
      <c r="B64">
        <v>1.8859999999999999</v>
      </c>
      <c r="C64">
        <v>1.835</v>
      </c>
      <c r="D64">
        <v>2.2200000000000002</v>
      </c>
      <c r="E64">
        <v>494099</v>
      </c>
      <c r="F64">
        <v>179179</v>
      </c>
      <c r="G64">
        <v>2.758</v>
      </c>
      <c r="H64">
        <v>0</v>
      </c>
      <c r="I64" t="s">
        <v>21</v>
      </c>
      <c r="L64">
        <v>0.58099999999999996</v>
      </c>
      <c r="M64">
        <v>11656</v>
      </c>
      <c r="N64">
        <v>12.869</v>
      </c>
      <c r="O64">
        <v>1.462</v>
      </c>
      <c r="P64">
        <v>8.1999999999999993</v>
      </c>
      <c r="Q64">
        <v>0</v>
      </c>
      <c r="R64">
        <v>0</v>
      </c>
      <c r="S64">
        <v>0</v>
      </c>
      <c r="T64">
        <v>0</v>
      </c>
      <c r="U64">
        <v>0</v>
      </c>
    </row>
    <row r="65" spans="1:21" x14ac:dyDescent="0.2">
      <c r="A65">
        <v>3</v>
      </c>
      <c r="B65">
        <v>5.7590000000000003</v>
      </c>
      <c r="C65">
        <v>5.62</v>
      </c>
      <c r="D65">
        <v>6.4050000000000002</v>
      </c>
      <c r="E65">
        <v>299366</v>
      </c>
      <c r="F65">
        <v>35737</v>
      </c>
      <c r="G65">
        <v>8.3770000000000007</v>
      </c>
      <c r="H65">
        <v>0</v>
      </c>
      <c r="I65" t="s">
        <v>22</v>
      </c>
      <c r="J65">
        <v>1</v>
      </c>
      <c r="K65" t="s">
        <v>23</v>
      </c>
      <c r="L65">
        <v>3.8290000000000002</v>
      </c>
      <c r="M65">
        <v>12895</v>
      </c>
      <c r="N65">
        <v>11.632</v>
      </c>
      <c r="O65">
        <v>1.8939999999999999</v>
      </c>
      <c r="P65">
        <v>28.405000000000001</v>
      </c>
      <c r="Q65">
        <v>6.5880000000000001</v>
      </c>
      <c r="R65">
        <v>1</v>
      </c>
      <c r="S65">
        <v>1</v>
      </c>
      <c r="T65">
        <v>0</v>
      </c>
      <c r="U65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BC88-2ADA-6344-B324-1D1EBD1649B4}">
  <dimension ref="A1:U62"/>
  <sheetViews>
    <sheetView topLeftCell="A32" workbookViewId="0">
      <selection activeCell="E43" sqref="E43"/>
    </sheetView>
  </sheetViews>
  <sheetFormatPr baseColWidth="10" defaultRowHeight="16" x14ac:dyDescent="0.2"/>
  <sheetData>
    <row r="1" spans="1:21" x14ac:dyDescent="0.2">
      <c r="A1">
        <v>0</v>
      </c>
    </row>
    <row r="2" spans="1:2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</row>
    <row r="3" spans="1:21" x14ac:dyDescent="0.2">
      <c r="A3">
        <v>1</v>
      </c>
      <c r="B3">
        <v>1.1919999999999999</v>
      </c>
      <c r="C3">
        <v>1.135</v>
      </c>
      <c r="D3">
        <v>1.835</v>
      </c>
      <c r="E3">
        <v>337601243</v>
      </c>
      <c r="F3">
        <v>90869480</v>
      </c>
      <c r="G3">
        <v>3.7149999999999999</v>
      </c>
      <c r="H3">
        <v>0</v>
      </c>
      <c r="I3" t="s">
        <v>21</v>
      </c>
      <c r="L3">
        <v>0</v>
      </c>
      <c r="M3">
        <v>2310</v>
      </c>
      <c r="N3">
        <v>64.94</v>
      </c>
      <c r="O3">
        <v>2.0939999999999999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2">
      <c r="A4">
        <v>2</v>
      </c>
      <c r="B4">
        <v>1.885</v>
      </c>
      <c r="C4">
        <v>1.835</v>
      </c>
      <c r="D4">
        <v>2.2349999999999999</v>
      </c>
      <c r="E4">
        <v>517284</v>
      </c>
      <c r="F4">
        <v>189205</v>
      </c>
      <c r="G4">
        <v>2.734</v>
      </c>
      <c r="H4">
        <v>0</v>
      </c>
      <c r="I4" t="s">
        <v>21</v>
      </c>
      <c r="L4">
        <v>0.58199999999999996</v>
      </c>
      <c r="M4">
        <v>11804</v>
      </c>
      <c r="N4">
        <v>12.707000000000001</v>
      </c>
      <c r="O4">
        <v>1.472</v>
      </c>
      <c r="P4">
        <v>8.2219999999999995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">
      <c r="A5">
        <v>3</v>
      </c>
      <c r="B5">
        <v>5.1059999999999999</v>
      </c>
      <c r="C5">
        <v>5.0250000000000004</v>
      </c>
      <c r="D5">
        <v>5.27</v>
      </c>
      <c r="E5">
        <v>1202</v>
      </c>
      <c r="F5">
        <v>217</v>
      </c>
      <c r="G5">
        <v>5.5389999999999997</v>
      </c>
      <c r="H5">
        <v>0</v>
      </c>
      <c r="I5" t="s">
        <v>22</v>
      </c>
      <c r="L5">
        <v>3.2839999999999998</v>
      </c>
      <c r="M5">
        <v>22141</v>
      </c>
      <c r="N5">
        <v>6.7750000000000004</v>
      </c>
      <c r="O5">
        <v>1.409</v>
      </c>
      <c r="P5">
        <v>31.172999999999998</v>
      </c>
      <c r="Q5">
        <v>5.6470000000000002</v>
      </c>
      <c r="R5">
        <v>0</v>
      </c>
      <c r="S5">
        <v>0</v>
      </c>
      <c r="T5">
        <v>0</v>
      </c>
      <c r="U5">
        <v>0</v>
      </c>
    </row>
    <row r="6" spans="1:21" x14ac:dyDescent="0.2">
      <c r="A6">
        <v>4</v>
      </c>
      <c r="B6">
        <v>5.7549999999999999</v>
      </c>
      <c r="C6">
        <v>5.61</v>
      </c>
      <c r="D6">
        <v>6.4550000000000001</v>
      </c>
      <c r="E6">
        <v>302899</v>
      </c>
      <c r="F6">
        <v>36397</v>
      </c>
      <c r="G6">
        <v>8.3219999999999992</v>
      </c>
      <c r="H6">
        <v>0</v>
      </c>
      <c r="I6" t="s">
        <v>22</v>
      </c>
      <c r="J6">
        <v>1</v>
      </c>
      <c r="K6" t="s">
        <v>23</v>
      </c>
      <c r="L6">
        <v>3.8279999999999998</v>
      </c>
      <c r="M6">
        <v>13364</v>
      </c>
      <c r="N6">
        <v>11.224</v>
      </c>
      <c r="O6">
        <v>1.968</v>
      </c>
      <c r="P6">
        <v>3.855</v>
      </c>
      <c r="Q6">
        <v>1.1659999999999999</v>
      </c>
      <c r="R6">
        <v>1</v>
      </c>
      <c r="S6">
        <v>1</v>
      </c>
      <c r="T6">
        <v>0</v>
      </c>
      <c r="U6">
        <v>0</v>
      </c>
    </row>
    <row r="7" spans="1:21" x14ac:dyDescent="0.2">
      <c r="A7">
        <v>3</v>
      </c>
    </row>
    <row r="8" spans="1:21" x14ac:dyDescent="0.2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  <c r="K8" t="s">
        <v>10</v>
      </c>
      <c r="L8" t="s">
        <v>11</v>
      </c>
      <c r="M8" t="s">
        <v>12</v>
      </c>
      <c r="N8" t="s">
        <v>13</v>
      </c>
      <c r="O8" t="s">
        <v>14</v>
      </c>
      <c r="P8" t="s">
        <v>15</v>
      </c>
      <c r="Q8" t="s">
        <v>16</v>
      </c>
      <c r="R8" t="s">
        <v>17</v>
      </c>
      <c r="S8" t="s">
        <v>18</v>
      </c>
      <c r="T8" t="s">
        <v>19</v>
      </c>
      <c r="U8" t="s">
        <v>20</v>
      </c>
    </row>
    <row r="9" spans="1:21" x14ac:dyDescent="0.2">
      <c r="A9">
        <v>1</v>
      </c>
      <c r="B9">
        <v>1.1930000000000001</v>
      </c>
      <c r="C9">
        <v>1.1399999999999999</v>
      </c>
      <c r="D9">
        <v>2.21</v>
      </c>
      <c r="E9">
        <v>337813050</v>
      </c>
      <c r="F9">
        <v>90928837</v>
      </c>
      <c r="G9">
        <v>3.7149999999999999</v>
      </c>
      <c r="H9">
        <v>0</v>
      </c>
      <c r="I9" t="s">
        <v>24</v>
      </c>
      <c r="L9">
        <v>0</v>
      </c>
      <c r="M9">
        <v>2308</v>
      </c>
      <c r="N9">
        <v>64.983999999999995</v>
      </c>
      <c r="O9">
        <v>2.09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">
      <c r="A10">
        <v>2</v>
      </c>
      <c r="B10">
        <v>1.8859999999999999</v>
      </c>
      <c r="C10">
        <v>1.84</v>
      </c>
      <c r="D10">
        <v>2.0249999999999999</v>
      </c>
      <c r="E10">
        <v>51264</v>
      </c>
      <c r="F10">
        <v>19228</v>
      </c>
      <c r="G10">
        <v>2.6659999999999999</v>
      </c>
      <c r="H10">
        <v>0</v>
      </c>
      <c r="I10" t="s">
        <v>25</v>
      </c>
      <c r="L10">
        <v>0.58199999999999996</v>
      </c>
      <c r="M10">
        <v>11941</v>
      </c>
      <c r="N10">
        <v>12.561999999999999</v>
      </c>
      <c r="O10">
        <v>1.409</v>
      </c>
      <c r="P10">
        <v>8.2439999999999998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">
      <c r="A11">
        <v>3</v>
      </c>
      <c r="B11">
        <v>5.7549999999999999</v>
      </c>
      <c r="C11">
        <v>5.6150000000000002</v>
      </c>
      <c r="D11">
        <v>6.48</v>
      </c>
      <c r="E11">
        <v>297520</v>
      </c>
      <c r="F11">
        <v>35082</v>
      </c>
      <c r="G11">
        <v>8.4809999999999999</v>
      </c>
      <c r="H11">
        <v>0</v>
      </c>
      <c r="I11" t="s">
        <v>22</v>
      </c>
      <c r="J11">
        <v>1</v>
      </c>
      <c r="K11" t="s">
        <v>23</v>
      </c>
      <c r="L11">
        <v>3.8260000000000001</v>
      </c>
      <c r="M11">
        <v>13357</v>
      </c>
      <c r="N11">
        <v>11.23</v>
      </c>
      <c r="O11">
        <v>1.98</v>
      </c>
      <c r="P11">
        <v>28.846</v>
      </c>
      <c r="Q11">
        <v>6.5759999999999996</v>
      </c>
      <c r="R11">
        <v>1</v>
      </c>
      <c r="S11">
        <v>1</v>
      </c>
      <c r="T11">
        <v>0</v>
      </c>
      <c r="U11">
        <v>0</v>
      </c>
    </row>
    <row r="12" spans="1:21" x14ac:dyDescent="0.2">
      <c r="A12">
        <v>4</v>
      </c>
      <c r="B12">
        <v>9.9589999999999996</v>
      </c>
      <c r="C12">
        <v>9.81</v>
      </c>
      <c r="D12">
        <v>10.25</v>
      </c>
      <c r="E12">
        <v>10160</v>
      </c>
      <c r="F12">
        <v>994</v>
      </c>
      <c r="G12">
        <v>10.220000000000001</v>
      </c>
      <c r="H12">
        <v>9.7000000000000003E-2</v>
      </c>
      <c r="I12" t="s">
        <v>22</v>
      </c>
      <c r="J12">
        <v>2</v>
      </c>
      <c r="K12" t="s">
        <v>26</v>
      </c>
      <c r="L12">
        <v>7.3520000000000003</v>
      </c>
      <c r="M12">
        <v>22159</v>
      </c>
      <c r="N12">
        <v>6.7690000000000001</v>
      </c>
      <c r="O12">
        <v>1.4379999999999999</v>
      </c>
      <c r="P12">
        <v>18.013000000000002</v>
      </c>
      <c r="Q12">
        <v>1.921</v>
      </c>
      <c r="R12">
        <v>3.4148400000000002E-2</v>
      </c>
      <c r="S12">
        <v>2.8336500000000001E-2</v>
      </c>
      <c r="T12">
        <v>100</v>
      </c>
      <c r="U12">
        <v>100</v>
      </c>
    </row>
    <row r="13" spans="1:21" x14ac:dyDescent="0.2">
      <c r="A13">
        <v>6</v>
      </c>
    </row>
    <row r="14" spans="1:21" x14ac:dyDescent="0.2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8</v>
      </c>
      <c r="J14" t="s">
        <v>9</v>
      </c>
      <c r="K14" t="s">
        <v>10</v>
      </c>
      <c r="L14" t="s">
        <v>11</v>
      </c>
      <c r="M14" t="s">
        <v>12</v>
      </c>
      <c r="N14" t="s">
        <v>13</v>
      </c>
      <c r="O14" t="s">
        <v>14</v>
      </c>
      <c r="P14" t="s">
        <v>15</v>
      </c>
      <c r="Q14" t="s">
        <v>16</v>
      </c>
      <c r="R14" t="s">
        <v>17</v>
      </c>
      <c r="S14" t="s">
        <v>18</v>
      </c>
      <c r="T14" t="s">
        <v>19</v>
      </c>
      <c r="U14" t="s">
        <v>20</v>
      </c>
    </row>
    <row r="15" spans="1:21" x14ac:dyDescent="0.2">
      <c r="A15">
        <v>1</v>
      </c>
      <c r="B15">
        <v>1.1919999999999999</v>
      </c>
      <c r="C15">
        <v>1.135</v>
      </c>
      <c r="D15">
        <v>2.1850000000000001</v>
      </c>
      <c r="E15">
        <v>340072320</v>
      </c>
      <c r="F15">
        <v>91216097</v>
      </c>
      <c r="G15">
        <v>3.7280000000000002</v>
      </c>
      <c r="H15">
        <v>0</v>
      </c>
      <c r="I15" t="s">
        <v>24</v>
      </c>
      <c r="L15">
        <v>0</v>
      </c>
      <c r="M15">
        <v>2299</v>
      </c>
      <c r="N15">
        <v>65.231999999999999</v>
      </c>
      <c r="O15">
        <v>2.1059999999999999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">
      <c r="A16">
        <v>2</v>
      </c>
      <c r="B16">
        <v>1.8859999999999999</v>
      </c>
      <c r="C16">
        <v>1.84</v>
      </c>
      <c r="D16">
        <v>2.0249999999999999</v>
      </c>
      <c r="E16">
        <v>39552</v>
      </c>
      <c r="F16">
        <v>14847</v>
      </c>
      <c r="G16">
        <v>2.6640000000000001</v>
      </c>
      <c r="H16">
        <v>0</v>
      </c>
      <c r="I16" t="s">
        <v>25</v>
      </c>
      <c r="L16">
        <v>0.58199999999999996</v>
      </c>
      <c r="M16">
        <v>12002</v>
      </c>
      <c r="N16">
        <v>12.497999999999999</v>
      </c>
      <c r="O16">
        <v>1.41</v>
      </c>
      <c r="P16">
        <v>8.25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">
      <c r="A17">
        <v>3</v>
      </c>
      <c r="B17">
        <v>5.7519999999999998</v>
      </c>
      <c r="C17">
        <v>5.61</v>
      </c>
      <c r="D17">
        <v>6.4550000000000001</v>
      </c>
      <c r="E17">
        <v>307922</v>
      </c>
      <c r="F17">
        <v>36430</v>
      </c>
      <c r="G17">
        <v>8.452</v>
      </c>
      <c r="H17">
        <v>0</v>
      </c>
      <c r="I17" t="s">
        <v>22</v>
      </c>
      <c r="J17">
        <v>1</v>
      </c>
      <c r="K17" t="s">
        <v>23</v>
      </c>
      <c r="L17">
        <v>3.827</v>
      </c>
      <c r="M17">
        <v>12473</v>
      </c>
      <c r="N17">
        <v>12.026</v>
      </c>
      <c r="O17">
        <v>2.0419999999999998</v>
      </c>
      <c r="P17">
        <v>28.132000000000001</v>
      </c>
      <c r="Q17">
        <v>6.57</v>
      </c>
      <c r="R17">
        <v>1</v>
      </c>
      <c r="S17">
        <v>1</v>
      </c>
      <c r="T17">
        <v>0</v>
      </c>
      <c r="U17">
        <v>0</v>
      </c>
    </row>
    <row r="18" spans="1:21" x14ac:dyDescent="0.2">
      <c r="A18">
        <v>4</v>
      </c>
      <c r="B18">
        <v>9.9600000000000009</v>
      </c>
      <c r="C18">
        <v>9.8049999999999997</v>
      </c>
      <c r="D18">
        <v>10.265000000000001</v>
      </c>
      <c r="E18">
        <v>7461</v>
      </c>
      <c r="F18">
        <v>727</v>
      </c>
      <c r="G18">
        <v>10.257999999999999</v>
      </c>
      <c r="H18">
        <v>6.9000000000000006E-2</v>
      </c>
      <c r="I18" t="s">
        <v>22</v>
      </c>
      <c r="J18">
        <v>2</v>
      </c>
      <c r="K18" t="s">
        <v>26</v>
      </c>
      <c r="L18">
        <v>7.3579999999999997</v>
      </c>
      <c r="M18">
        <v>23022</v>
      </c>
      <c r="N18">
        <v>6.516</v>
      </c>
      <c r="O18">
        <v>1.456</v>
      </c>
      <c r="P18">
        <v>17.960999999999999</v>
      </c>
      <c r="Q18">
        <v>1.923</v>
      </c>
      <c r="R18">
        <v>2.4229500000000001E-2</v>
      </c>
      <c r="S18">
        <v>1.9963999999999999E-2</v>
      </c>
      <c r="T18">
        <v>100</v>
      </c>
      <c r="U18">
        <v>100</v>
      </c>
    </row>
    <row r="19" spans="1:21" x14ac:dyDescent="0.2">
      <c r="A19">
        <v>9</v>
      </c>
    </row>
    <row r="20" spans="1:21" x14ac:dyDescent="0.2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5</v>
      </c>
      <c r="G20" t="s">
        <v>6</v>
      </c>
      <c r="H20" t="s">
        <v>7</v>
      </c>
      <c r="I20" t="s">
        <v>8</v>
      </c>
      <c r="J20" t="s">
        <v>9</v>
      </c>
      <c r="K20" t="s">
        <v>10</v>
      </c>
      <c r="L20" t="s">
        <v>11</v>
      </c>
      <c r="M20" t="s">
        <v>12</v>
      </c>
      <c r="N20" t="s">
        <v>13</v>
      </c>
      <c r="O20" t="s">
        <v>14</v>
      </c>
      <c r="P20" t="s">
        <v>15</v>
      </c>
      <c r="Q20" t="s">
        <v>16</v>
      </c>
      <c r="R20" t="s">
        <v>17</v>
      </c>
      <c r="S20" t="s">
        <v>18</v>
      </c>
      <c r="T20" t="s">
        <v>19</v>
      </c>
      <c r="U20" t="s">
        <v>20</v>
      </c>
    </row>
    <row r="21" spans="1:21" x14ac:dyDescent="0.2">
      <c r="A21">
        <v>1</v>
      </c>
      <c r="B21">
        <v>1.1919999999999999</v>
      </c>
      <c r="C21">
        <v>1.135</v>
      </c>
      <c r="D21">
        <v>2.1949999999999998</v>
      </c>
      <c r="E21">
        <v>338921169</v>
      </c>
      <c r="F21">
        <v>91090797</v>
      </c>
      <c r="G21">
        <v>3.7210000000000001</v>
      </c>
      <c r="H21">
        <v>0</v>
      </c>
      <c r="I21" t="s">
        <v>24</v>
      </c>
      <c r="L21">
        <v>0</v>
      </c>
      <c r="M21">
        <v>2306</v>
      </c>
      <c r="N21">
        <v>65.058999999999997</v>
      </c>
      <c r="O21">
        <v>2.0950000000000002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">
      <c r="A22">
        <v>2</v>
      </c>
      <c r="B22">
        <v>1.8859999999999999</v>
      </c>
      <c r="C22">
        <v>1.84</v>
      </c>
      <c r="D22">
        <v>2.0249999999999999</v>
      </c>
      <c r="E22">
        <v>39542</v>
      </c>
      <c r="F22">
        <v>14811</v>
      </c>
      <c r="G22">
        <v>2.67</v>
      </c>
      <c r="H22">
        <v>0</v>
      </c>
      <c r="I22" t="s">
        <v>25</v>
      </c>
      <c r="L22">
        <v>0.58199999999999996</v>
      </c>
      <c r="M22">
        <v>11965</v>
      </c>
      <c r="N22">
        <v>12.536</v>
      </c>
      <c r="O22">
        <v>1.4079999999999999</v>
      </c>
      <c r="P22">
        <v>8.2420000000000009</v>
      </c>
      <c r="Q22">
        <v>0</v>
      </c>
      <c r="R22">
        <v>0</v>
      </c>
      <c r="S22">
        <v>0</v>
      </c>
      <c r="T22">
        <v>0</v>
      </c>
      <c r="U22">
        <v>0</v>
      </c>
    </row>
    <row r="23" spans="1:21" x14ac:dyDescent="0.2">
      <c r="A23">
        <v>3</v>
      </c>
      <c r="B23">
        <v>5.7519999999999998</v>
      </c>
      <c r="C23">
        <v>5.61</v>
      </c>
      <c r="D23">
        <v>6.46</v>
      </c>
      <c r="E23">
        <v>305797</v>
      </c>
      <c r="F23">
        <v>36137</v>
      </c>
      <c r="G23">
        <v>8.4619999999999997</v>
      </c>
      <c r="H23">
        <v>0</v>
      </c>
      <c r="I23" t="s">
        <v>22</v>
      </c>
      <c r="J23">
        <v>1</v>
      </c>
      <c r="K23" t="s">
        <v>23</v>
      </c>
      <c r="L23">
        <v>3.8239999999999998</v>
      </c>
      <c r="M23">
        <v>12495</v>
      </c>
      <c r="N23">
        <v>12.005000000000001</v>
      </c>
      <c r="O23">
        <v>2.028</v>
      </c>
      <c r="P23">
        <v>28.138999999999999</v>
      </c>
      <c r="Q23">
        <v>6.5750000000000002</v>
      </c>
      <c r="R23">
        <v>1</v>
      </c>
      <c r="S23">
        <v>1</v>
      </c>
      <c r="T23">
        <v>0</v>
      </c>
      <c r="U23">
        <v>0</v>
      </c>
    </row>
    <row r="24" spans="1:21" x14ac:dyDescent="0.2">
      <c r="A24">
        <v>4</v>
      </c>
      <c r="B24">
        <v>9.9550000000000001</v>
      </c>
      <c r="C24">
        <v>9.8000000000000007</v>
      </c>
      <c r="D24">
        <v>10.27</v>
      </c>
      <c r="E24">
        <v>7312</v>
      </c>
      <c r="F24">
        <v>702</v>
      </c>
      <c r="G24">
        <v>10.414999999999999</v>
      </c>
      <c r="H24">
        <v>6.8000000000000005E-2</v>
      </c>
      <c r="I24" t="s">
        <v>22</v>
      </c>
      <c r="J24">
        <v>2</v>
      </c>
      <c r="K24" t="s">
        <v>26</v>
      </c>
      <c r="L24">
        <v>7.3490000000000002</v>
      </c>
      <c r="M24">
        <v>23284</v>
      </c>
      <c r="N24">
        <v>6.4420000000000002</v>
      </c>
      <c r="O24">
        <v>1.4970000000000001</v>
      </c>
      <c r="P24">
        <v>18.007000000000001</v>
      </c>
      <c r="Q24">
        <v>1.9219999999999999</v>
      </c>
      <c r="R24">
        <v>2.39101E-2</v>
      </c>
      <c r="S24">
        <v>1.9427E-2</v>
      </c>
      <c r="T24">
        <v>100</v>
      </c>
      <c r="U24">
        <v>100</v>
      </c>
    </row>
    <row r="25" spans="1:21" x14ac:dyDescent="0.2">
      <c r="A25">
        <v>12</v>
      </c>
    </row>
    <row r="26" spans="1:21" x14ac:dyDescent="0.2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K26" t="s">
        <v>10</v>
      </c>
      <c r="L26" t="s">
        <v>11</v>
      </c>
      <c r="M26" t="s">
        <v>12</v>
      </c>
      <c r="N26" t="s">
        <v>13</v>
      </c>
      <c r="O26" t="s">
        <v>14</v>
      </c>
      <c r="P26" t="s">
        <v>15</v>
      </c>
      <c r="Q26" t="s">
        <v>16</v>
      </c>
      <c r="R26" t="s">
        <v>17</v>
      </c>
      <c r="S26" t="s">
        <v>18</v>
      </c>
      <c r="T26" t="s">
        <v>19</v>
      </c>
      <c r="U26" t="s">
        <v>20</v>
      </c>
    </row>
    <row r="27" spans="1:21" x14ac:dyDescent="0.2">
      <c r="A27">
        <v>1</v>
      </c>
      <c r="B27">
        <v>1.1930000000000001</v>
      </c>
      <c r="C27">
        <v>1.1399999999999999</v>
      </c>
      <c r="D27">
        <v>2.2999999999999998</v>
      </c>
      <c r="E27">
        <v>337301837</v>
      </c>
      <c r="F27">
        <v>90750965</v>
      </c>
      <c r="G27">
        <v>3.7170000000000001</v>
      </c>
      <c r="H27">
        <v>0</v>
      </c>
      <c r="I27" t="s">
        <v>24</v>
      </c>
      <c r="L27">
        <v>0</v>
      </c>
      <c r="M27">
        <v>2308</v>
      </c>
      <c r="N27">
        <v>64.989999999999995</v>
      </c>
      <c r="O27">
        <v>2.093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</row>
    <row r="28" spans="1:21" x14ac:dyDescent="0.2">
      <c r="A28">
        <v>2</v>
      </c>
      <c r="B28">
        <v>1.8859999999999999</v>
      </c>
      <c r="C28">
        <v>1.84</v>
      </c>
      <c r="D28">
        <v>2.02</v>
      </c>
      <c r="E28">
        <v>33996</v>
      </c>
      <c r="F28">
        <v>12774</v>
      </c>
      <c r="G28">
        <v>2.661</v>
      </c>
      <c r="H28">
        <v>0</v>
      </c>
      <c r="I28" t="s">
        <v>25</v>
      </c>
      <c r="L28">
        <v>0.58099999999999996</v>
      </c>
      <c r="M28">
        <v>11957</v>
      </c>
      <c r="N28">
        <v>12.545</v>
      </c>
      <c r="O28">
        <v>1.399</v>
      </c>
      <c r="P28">
        <v>8.2390000000000008</v>
      </c>
      <c r="Q28">
        <v>0</v>
      </c>
      <c r="R28">
        <v>0</v>
      </c>
      <c r="S28">
        <v>0</v>
      </c>
      <c r="T28">
        <v>0</v>
      </c>
      <c r="U28">
        <v>0</v>
      </c>
    </row>
    <row r="29" spans="1:21" x14ac:dyDescent="0.2">
      <c r="A29">
        <v>3</v>
      </c>
      <c r="B29">
        <v>5.7519999999999998</v>
      </c>
      <c r="C29">
        <v>5.625</v>
      </c>
      <c r="D29">
        <v>6.4050000000000002</v>
      </c>
      <c r="E29">
        <v>299140</v>
      </c>
      <c r="F29">
        <v>35423</v>
      </c>
      <c r="G29">
        <v>8.4450000000000003</v>
      </c>
      <c r="H29">
        <v>0</v>
      </c>
      <c r="I29" t="s">
        <v>22</v>
      </c>
      <c r="J29">
        <v>1</v>
      </c>
      <c r="K29" t="s">
        <v>23</v>
      </c>
      <c r="L29">
        <v>3.8220000000000001</v>
      </c>
      <c r="M29">
        <v>13123</v>
      </c>
      <c r="N29">
        <v>11.43</v>
      </c>
      <c r="O29">
        <v>2.0409999999999999</v>
      </c>
      <c r="P29">
        <v>28.652000000000001</v>
      </c>
      <c r="Q29">
        <v>6.5750000000000002</v>
      </c>
      <c r="R29">
        <v>1</v>
      </c>
      <c r="S29">
        <v>1</v>
      </c>
      <c r="T29">
        <v>0</v>
      </c>
      <c r="U29">
        <v>0</v>
      </c>
    </row>
    <row r="30" spans="1:21" x14ac:dyDescent="0.2">
      <c r="A30">
        <v>4</v>
      </c>
      <c r="B30">
        <v>9.9540000000000006</v>
      </c>
      <c r="C30">
        <v>9.8149999999999995</v>
      </c>
      <c r="D30">
        <v>10.14</v>
      </c>
      <c r="E30">
        <v>2182</v>
      </c>
      <c r="F30">
        <v>243</v>
      </c>
      <c r="G30">
        <v>8.9719999999999995</v>
      </c>
      <c r="H30">
        <v>2.1000000000000001E-2</v>
      </c>
      <c r="I30" t="s">
        <v>22</v>
      </c>
      <c r="J30">
        <v>2</v>
      </c>
      <c r="K30" t="s">
        <v>26</v>
      </c>
      <c r="L30">
        <v>7.3440000000000003</v>
      </c>
      <c r="M30">
        <v>28433</v>
      </c>
      <c r="N30">
        <v>5.2759999999999998</v>
      </c>
      <c r="O30">
        <v>1.175</v>
      </c>
      <c r="P30">
        <v>19.23</v>
      </c>
      <c r="Q30">
        <v>1.9219999999999999</v>
      </c>
      <c r="R30">
        <v>7.2956999999999996E-3</v>
      </c>
      <c r="S30">
        <v>6.8668599999999998E-3</v>
      </c>
      <c r="T30">
        <v>100</v>
      </c>
      <c r="U30">
        <v>100</v>
      </c>
    </row>
    <row r="31" spans="1:21" x14ac:dyDescent="0.2">
      <c r="A31">
        <v>15</v>
      </c>
    </row>
    <row r="32" spans="1:21" x14ac:dyDescent="0.2">
      <c r="A32" t="s">
        <v>0</v>
      </c>
      <c r="B32" t="s">
        <v>1</v>
      </c>
      <c r="C32" t="s">
        <v>2</v>
      </c>
      <c r="D32" t="s">
        <v>3</v>
      </c>
      <c r="E32" t="s">
        <v>4</v>
      </c>
      <c r="F32" t="s">
        <v>5</v>
      </c>
      <c r="G32" t="s">
        <v>6</v>
      </c>
      <c r="H32" t="s">
        <v>7</v>
      </c>
      <c r="I32" t="s">
        <v>8</v>
      </c>
      <c r="J32" t="s">
        <v>9</v>
      </c>
      <c r="K32" t="s">
        <v>10</v>
      </c>
      <c r="L32" t="s">
        <v>11</v>
      </c>
      <c r="M32" t="s">
        <v>12</v>
      </c>
      <c r="N32" t="s">
        <v>13</v>
      </c>
      <c r="O32" t="s">
        <v>14</v>
      </c>
      <c r="P32" t="s">
        <v>15</v>
      </c>
      <c r="Q32" t="s">
        <v>16</v>
      </c>
      <c r="R32" t="s">
        <v>17</v>
      </c>
      <c r="S32" t="s">
        <v>18</v>
      </c>
      <c r="T32" t="s">
        <v>19</v>
      </c>
      <c r="U32" t="s">
        <v>20</v>
      </c>
    </row>
    <row r="33" spans="1:21" x14ac:dyDescent="0.2">
      <c r="A33">
        <v>1</v>
      </c>
      <c r="B33">
        <v>1.1919999999999999</v>
      </c>
      <c r="C33">
        <v>1.1399999999999999</v>
      </c>
      <c r="D33">
        <v>2.19</v>
      </c>
      <c r="E33">
        <v>339824141</v>
      </c>
      <c r="F33">
        <v>91114262</v>
      </c>
      <c r="G33">
        <v>3.73</v>
      </c>
      <c r="H33">
        <v>0</v>
      </c>
      <c r="I33" t="s">
        <v>24</v>
      </c>
      <c r="L33">
        <v>0</v>
      </c>
      <c r="M33">
        <v>2297</v>
      </c>
      <c r="N33">
        <v>65.296999999999997</v>
      </c>
      <c r="O33">
        <v>2.105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</row>
    <row r="34" spans="1:21" x14ac:dyDescent="0.2">
      <c r="A34">
        <v>2</v>
      </c>
      <c r="B34">
        <v>1.885</v>
      </c>
      <c r="C34">
        <v>1.84</v>
      </c>
      <c r="D34">
        <v>2.0249999999999999</v>
      </c>
      <c r="E34">
        <v>33429</v>
      </c>
      <c r="F34">
        <v>12604</v>
      </c>
      <c r="G34">
        <v>2.6520000000000001</v>
      </c>
      <c r="H34">
        <v>0</v>
      </c>
      <c r="I34" t="s">
        <v>25</v>
      </c>
      <c r="L34">
        <v>0.58199999999999996</v>
      </c>
      <c r="M34">
        <v>11986</v>
      </c>
      <c r="N34">
        <v>12.513999999999999</v>
      </c>
      <c r="O34">
        <v>1.4059999999999999</v>
      </c>
      <c r="P34">
        <v>8.2390000000000008</v>
      </c>
      <c r="Q34">
        <v>0</v>
      </c>
      <c r="R34">
        <v>0</v>
      </c>
      <c r="S34">
        <v>0</v>
      </c>
      <c r="T34">
        <v>0</v>
      </c>
      <c r="U34">
        <v>0</v>
      </c>
    </row>
    <row r="35" spans="1:21" x14ac:dyDescent="0.2">
      <c r="A35">
        <v>3</v>
      </c>
      <c r="B35">
        <v>5.7489999999999997</v>
      </c>
      <c r="C35">
        <v>5.6</v>
      </c>
      <c r="D35">
        <v>6.4950000000000001</v>
      </c>
      <c r="E35">
        <v>311334</v>
      </c>
      <c r="F35">
        <v>36773</v>
      </c>
      <c r="G35">
        <v>8.4659999999999993</v>
      </c>
      <c r="H35">
        <v>0</v>
      </c>
      <c r="I35" t="s">
        <v>22</v>
      </c>
      <c r="J35">
        <v>1</v>
      </c>
      <c r="K35" t="s">
        <v>23</v>
      </c>
      <c r="L35">
        <v>3.8239999999999998</v>
      </c>
      <c r="M35">
        <v>12988</v>
      </c>
      <c r="N35">
        <v>11.548999999999999</v>
      </c>
      <c r="O35">
        <v>2.1</v>
      </c>
      <c r="P35">
        <v>28.55</v>
      </c>
      <c r="Q35">
        <v>6.5709999999999997</v>
      </c>
      <c r="R35">
        <v>1</v>
      </c>
      <c r="S35">
        <v>1</v>
      </c>
      <c r="T35">
        <v>0</v>
      </c>
      <c r="U35">
        <v>0</v>
      </c>
    </row>
    <row r="36" spans="1:21" x14ac:dyDescent="0.2">
      <c r="A36">
        <v>4</v>
      </c>
      <c r="B36">
        <v>9.9589999999999996</v>
      </c>
      <c r="C36">
        <v>9.84</v>
      </c>
      <c r="D36">
        <v>10.154999999999999</v>
      </c>
      <c r="E36">
        <v>1115</v>
      </c>
      <c r="F36">
        <v>124</v>
      </c>
      <c r="G36">
        <v>9.0020000000000007</v>
      </c>
      <c r="H36">
        <v>0.01</v>
      </c>
      <c r="I36" t="s">
        <v>22</v>
      </c>
      <c r="J36">
        <v>2</v>
      </c>
      <c r="K36" t="s">
        <v>26</v>
      </c>
      <c r="L36">
        <v>7.3559999999999999</v>
      </c>
      <c r="M36">
        <v>29581</v>
      </c>
      <c r="N36">
        <v>5.0709999999999997</v>
      </c>
      <c r="O36">
        <v>1.27</v>
      </c>
      <c r="P36">
        <v>19.427</v>
      </c>
      <c r="Q36">
        <v>1.9239999999999999</v>
      </c>
      <c r="R36">
        <v>3.58048E-3</v>
      </c>
      <c r="S36">
        <v>3.3673000000000002E-3</v>
      </c>
      <c r="T36">
        <v>100</v>
      </c>
      <c r="U36">
        <v>100</v>
      </c>
    </row>
    <row r="37" spans="1:21" x14ac:dyDescent="0.2">
      <c r="A37">
        <v>18</v>
      </c>
    </row>
    <row r="38" spans="1:21" x14ac:dyDescent="0.2">
      <c r="A38" t="s">
        <v>0</v>
      </c>
      <c r="B38" t="s">
        <v>1</v>
      </c>
      <c r="C38" t="s">
        <v>2</v>
      </c>
      <c r="D38" t="s">
        <v>3</v>
      </c>
      <c r="E38" t="s">
        <v>4</v>
      </c>
      <c r="F38" t="s">
        <v>5</v>
      </c>
      <c r="G38" t="s">
        <v>6</v>
      </c>
      <c r="H38" t="s">
        <v>7</v>
      </c>
      <c r="I38" t="s">
        <v>8</v>
      </c>
      <c r="J38" t="s">
        <v>9</v>
      </c>
      <c r="K38" t="s">
        <v>10</v>
      </c>
      <c r="L38" t="s">
        <v>11</v>
      </c>
      <c r="M38" t="s">
        <v>12</v>
      </c>
      <c r="N38" t="s">
        <v>13</v>
      </c>
      <c r="O38" t="s">
        <v>14</v>
      </c>
      <c r="P38" t="s">
        <v>15</v>
      </c>
      <c r="Q38" t="s">
        <v>16</v>
      </c>
      <c r="R38" t="s">
        <v>17</v>
      </c>
      <c r="S38" t="s">
        <v>18</v>
      </c>
      <c r="T38" t="s">
        <v>19</v>
      </c>
      <c r="U38" t="s">
        <v>20</v>
      </c>
    </row>
    <row r="39" spans="1:21" x14ac:dyDescent="0.2">
      <c r="A39">
        <v>1</v>
      </c>
      <c r="B39">
        <v>1.1930000000000001</v>
      </c>
      <c r="C39">
        <v>1.135</v>
      </c>
      <c r="D39">
        <v>2.2050000000000001</v>
      </c>
      <c r="E39">
        <v>337526930</v>
      </c>
      <c r="F39">
        <v>90784684</v>
      </c>
      <c r="G39">
        <v>3.718</v>
      </c>
      <c r="H39">
        <v>0</v>
      </c>
      <c r="I39" t="s">
        <v>24</v>
      </c>
      <c r="L39">
        <v>0</v>
      </c>
      <c r="M39">
        <v>2311</v>
      </c>
      <c r="N39">
        <v>64.902000000000001</v>
      </c>
      <c r="O39">
        <v>2.0960000000000001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</row>
    <row r="40" spans="1:21" x14ac:dyDescent="0.2">
      <c r="A40">
        <v>2</v>
      </c>
      <c r="B40">
        <v>1.8859999999999999</v>
      </c>
      <c r="C40">
        <v>1.84</v>
      </c>
      <c r="D40">
        <v>2.02</v>
      </c>
      <c r="E40">
        <v>32407</v>
      </c>
      <c r="F40">
        <v>12154</v>
      </c>
      <c r="G40">
        <v>2.6659999999999999</v>
      </c>
      <c r="H40">
        <v>0</v>
      </c>
      <c r="I40" t="s">
        <v>25</v>
      </c>
      <c r="L40">
        <v>0.58099999999999996</v>
      </c>
      <c r="M40">
        <v>11942</v>
      </c>
      <c r="N40">
        <v>12.56</v>
      </c>
      <c r="O40">
        <v>1.403</v>
      </c>
      <c r="P40">
        <v>8.2379999999999995</v>
      </c>
      <c r="Q40">
        <v>0</v>
      </c>
      <c r="R40">
        <v>0</v>
      </c>
      <c r="S40">
        <v>0</v>
      </c>
      <c r="T40">
        <v>0</v>
      </c>
      <c r="U40">
        <v>0</v>
      </c>
    </row>
    <row r="41" spans="1:21" x14ac:dyDescent="0.2">
      <c r="A41">
        <v>3</v>
      </c>
      <c r="B41">
        <v>5.75</v>
      </c>
      <c r="C41">
        <v>5.61</v>
      </c>
      <c r="D41">
        <v>6.53</v>
      </c>
      <c r="E41">
        <v>308102</v>
      </c>
      <c r="F41">
        <v>36220</v>
      </c>
      <c r="G41">
        <v>8.5060000000000002</v>
      </c>
      <c r="H41">
        <v>0</v>
      </c>
      <c r="I41" t="s">
        <v>22</v>
      </c>
      <c r="J41">
        <v>1</v>
      </c>
      <c r="K41" t="s">
        <v>23</v>
      </c>
      <c r="L41">
        <v>3.82</v>
      </c>
      <c r="M41">
        <v>13390</v>
      </c>
      <c r="N41">
        <v>11.202</v>
      </c>
      <c r="O41">
        <v>2.105</v>
      </c>
      <c r="P41">
        <v>28.856000000000002</v>
      </c>
      <c r="Q41">
        <v>6.5739999999999998</v>
      </c>
      <c r="R41">
        <v>1</v>
      </c>
      <c r="S41">
        <v>1</v>
      </c>
      <c r="T41">
        <v>0</v>
      </c>
      <c r="U41">
        <v>0</v>
      </c>
    </row>
    <row r="42" spans="1:21" x14ac:dyDescent="0.2">
      <c r="A42">
        <v>4</v>
      </c>
      <c r="B42">
        <v>9.9589999999999996</v>
      </c>
      <c r="C42">
        <v>9.84</v>
      </c>
      <c r="D42">
        <v>10.154999999999999</v>
      </c>
      <c r="E42">
        <v>1032</v>
      </c>
      <c r="F42">
        <v>124</v>
      </c>
      <c r="G42">
        <v>9.0020000000000007</v>
      </c>
      <c r="H42">
        <v>0.01</v>
      </c>
      <c r="I42" t="s">
        <v>22</v>
      </c>
      <c r="J42">
        <v>2</v>
      </c>
      <c r="K42" t="s">
        <v>26</v>
      </c>
      <c r="L42">
        <v>7.3559999999999999</v>
      </c>
      <c r="M42">
        <v>29581</v>
      </c>
      <c r="N42">
        <v>5.0709999999999997</v>
      </c>
      <c r="O42">
        <v>1.27</v>
      </c>
      <c r="P42">
        <v>19.427</v>
      </c>
      <c r="Q42">
        <v>1.9239999999999999</v>
      </c>
      <c r="R42">
        <v>3.58048E-3</v>
      </c>
      <c r="S42">
        <v>3.3673000000000002E-3</v>
      </c>
      <c r="T42">
        <v>100</v>
      </c>
      <c r="U42">
        <v>100</v>
      </c>
    </row>
    <row r="43" spans="1:21" x14ac:dyDescent="0.2">
      <c r="A43">
        <v>21</v>
      </c>
      <c r="T43" t="s">
        <v>19</v>
      </c>
      <c r="U43" t="s">
        <v>20</v>
      </c>
    </row>
    <row r="44" spans="1:21" x14ac:dyDescent="0.2">
      <c r="A44" t="s">
        <v>0</v>
      </c>
      <c r="B44" t="s">
        <v>1</v>
      </c>
      <c r="C44" t="s">
        <v>2</v>
      </c>
      <c r="D44" t="s">
        <v>3</v>
      </c>
      <c r="E44" t="s">
        <v>4</v>
      </c>
      <c r="F44" t="s">
        <v>5</v>
      </c>
      <c r="G44" t="s">
        <v>6</v>
      </c>
      <c r="H44" t="s">
        <v>7</v>
      </c>
      <c r="I44" t="s">
        <v>8</v>
      </c>
      <c r="J44" t="s">
        <v>9</v>
      </c>
      <c r="K44" t="s">
        <v>10</v>
      </c>
      <c r="L44" t="s">
        <v>11</v>
      </c>
      <c r="M44" t="s">
        <v>12</v>
      </c>
      <c r="N44" t="s">
        <v>13</v>
      </c>
      <c r="O44" t="s">
        <v>14</v>
      </c>
      <c r="P44" t="s">
        <v>15</v>
      </c>
      <c r="Q44" t="s">
        <v>16</v>
      </c>
      <c r="R44" t="s">
        <v>17</v>
      </c>
      <c r="S44" t="s">
        <v>18</v>
      </c>
      <c r="T44">
        <v>0</v>
      </c>
      <c r="U44">
        <v>0</v>
      </c>
    </row>
    <row r="45" spans="1:21" x14ac:dyDescent="0.2">
      <c r="A45">
        <v>1</v>
      </c>
      <c r="B45">
        <v>1.1919999999999999</v>
      </c>
      <c r="C45">
        <v>1.135</v>
      </c>
      <c r="D45">
        <v>2.21</v>
      </c>
      <c r="E45">
        <v>339499420</v>
      </c>
      <c r="F45">
        <v>91022894</v>
      </c>
      <c r="G45">
        <v>3.73</v>
      </c>
      <c r="H45">
        <v>0</v>
      </c>
      <c r="I45" t="s">
        <v>24</v>
      </c>
      <c r="L45">
        <v>0</v>
      </c>
      <c r="M45">
        <v>2300</v>
      </c>
      <c r="N45">
        <v>65.221000000000004</v>
      </c>
      <c r="O45">
        <v>2.1080000000000001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</row>
    <row r="46" spans="1:21" x14ac:dyDescent="0.2">
      <c r="A46">
        <v>2</v>
      </c>
      <c r="B46">
        <v>1.885</v>
      </c>
      <c r="C46">
        <v>1.84</v>
      </c>
      <c r="D46">
        <v>2.0249999999999999</v>
      </c>
      <c r="E46">
        <v>31036</v>
      </c>
      <c r="F46">
        <v>11624</v>
      </c>
      <c r="G46">
        <v>2.67</v>
      </c>
      <c r="H46">
        <v>0</v>
      </c>
      <c r="I46" t="s">
        <v>25</v>
      </c>
      <c r="L46">
        <v>0.58199999999999996</v>
      </c>
      <c r="M46">
        <v>11918</v>
      </c>
      <c r="N46">
        <v>12.586</v>
      </c>
      <c r="O46">
        <v>1.419</v>
      </c>
      <c r="P46">
        <v>8.2319999999999993</v>
      </c>
      <c r="Q46">
        <v>0</v>
      </c>
      <c r="R46">
        <v>0</v>
      </c>
      <c r="S46">
        <v>0</v>
      </c>
      <c r="T46">
        <v>0</v>
      </c>
      <c r="U46">
        <v>0</v>
      </c>
    </row>
    <row r="47" spans="1:21" x14ac:dyDescent="0.2">
      <c r="A47">
        <v>3</v>
      </c>
      <c r="B47">
        <v>5.7489999999999997</v>
      </c>
      <c r="C47">
        <v>5.61</v>
      </c>
      <c r="D47">
        <v>6.4850000000000003</v>
      </c>
      <c r="E47">
        <v>305995</v>
      </c>
      <c r="F47">
        <v>35436</v>
      </c>
      <c r="G47">
        <v>8.6349999999999998</v>
      </c>
      <c r="H47">
        <v>0</v>
      </c>
      <c r="I47" t="s">
        <v>22</v>
      </c>
      <c r="J47">
        <v>1</v>
      </c>
      <c r="K47" t="s">
        <v>23</v>
      </c>
      <c r="L47">
        <v>3.8239999999999998</v>
      </c>
      <c r="M47">
        <v>12563</v>
      </c>
      <c r="N47">
        <v>11.94</v>
      </c>
      <c r="O47">
        <v>2.1269999999999998</v>
      </c>
      <c r="P47">
        <v>28.177</v>
      </c>
      <c r="Q47">
        <v>6.5720000000000001</v>
      </c>
      <c r="R47">
        <v>1</v>
      </c>
      <c r="S47">
        <v>1</v>
      </c>
    </row>
    <row r="48" spans="1:21" x14ac:dyDescent="0.2">
      <c r="A48">
        <v>24</v>
      </c>
      <c r="T48" t="s">
        <v>19</v>
      </c>
      <c r="U48" t="s">
        <v>20</v>
      </c>
    </row>
    <row r="49" spans="1:21" x14ac:dyDescent="0.2">
      <c r="A49" t="s">
        <v>0</v>
      </c>
      <c r="B49" t="s">
        <v>1</v>
      </c>
      <c r="C49" t="s">
        <v>2</v>
      </c>
      <c r="D49" t="s">
        <v>3</v>
      </c>
      <c r="E49" t="s">
        <v>4</v>
      </c>
      <c r="F49" t="s">
        <v>5</v>
      </c>
      <c r="G49" t="s">
        <v>6</v>
      </c>
      <c r="H49" t="s">
        <v>7</v>
      </c>
      <c r="I49" t="s">
        <v>8</v>
      </c>
      <c r="J49" t="s">
        <v>9</v>
      </c>
      <c r="K49" t="s">
        <v>10</v>
      </c>
      <c r="L49" t="s">
        <v>11</v>
      </c>
      <c r="M49" t="s">
        <v>12</v>
      </c>
      <c r="N49" t="s">
        <v>13</v>
      </c>
      <c r="O49" t="s">
        <v>14</v>
      </c>
      <c r="P49" t="s">
        <v>15</v>
      </c>
      <c r="Q49" t="s">
        <v>16</v>
      </c>
      <c r="R49" t="s">
        <v>17</v>
      </c>
      <c r="S49" t="s">
        <v>18</v>
      </c>
      <c r="T49">
        <v>0</v>
      </c>
      <c r="U49">
        <v>0</v>
      </c>
    </row>
    <row r="50" spans="1:21" x14ac:dyDescent="0.2">
      <c r="A50">
        <v>1</v>
      </c>
      <c r="B50">
        <v>1.1919999999999999</v>
      </c>
      <c r="C50">
        <v>1.135</v>
      </c>
      <c r="D50">
        <v>2.1800000000000002</v>
      </c>
      <c r="E50">
        <v>337285389</v>
      </c>
      <c r="F50">
        <v>90632563</v>
      </c>
      <c r="G50">
        <v>3.7210000000000001</v>
      </c>
      <c r="H50">
        <v>0</v>
      </c>
      <c r="I50" t="s">
        <v>24</v>
      </c>
      <c r="L50">
        <v>0</v>
      </c>
      <c r="M50">
        <v>2310</v>
      </c>
      <c r="N50">
        <v>64.941999999999993</v>
      </c>
      <c r="O50">
        <v>2.0979999999999999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</row>
    <row r="51" spans="1:21" x14ac:dyDescent="0.2">
      <c r="A51">
        <v>2</v>
      </c>
      <c r="B51">
        <v>1.885</v>
      </c>
      <c r="C51">
        <v>1.84</v>
      </c>
      <c r="D51">
        <v>2.02</v>
      </c>
      <c r="E51">
        <v>30899</v>
      </c>
      <c r="F51">
        <v>11675</v>
      </c>
      <c r="G51">
        <v>2.6469999999999998</v>
      </c>
      <c r="H51">
        <v>0</v>
      </c>
      <c r="I51" t="s">
        <v>25</v>
      </c>
      <c r="L51">
        <v>0.58099999999999996</v>
      </c>
      <c r="M51">
        <v>12025</v>
      </c>
      <c r="N51">
        <v>12.474</v>
      </c>
      <c r="O51">
        <v>1.4079999999999999</v>
      </c>
      <c r="P51">
        <v>8.25</v>
      </c>
      <c r="Q51">
        <v>0</v>
      </c>
      <c r="R51">
        <v>0</v>
      </c>
      <c r="S51">
        <v>0</v>
      </c>
      <c r="T51">
        <v>0</v>
      </c>
      <c r="U51">
        <v>0</v>
      </c>
    </row>
    <row r="52" spans="1:21" x14ac:dyDescent="0.2">
      <c r="A52">
        <v>3</v>
      </c>
      <c r="B52">
        <v>5.7489999999999997</v>
      </c>
      <c r="C52">
        <v>5.6</v>
      </c>
      <c r="D52">
        <v>6.48</v>
      </c>
      <c r="E52">
        <v>303992</v>
      </c>
      <c r="F52">
        <v>35753</v>
      </c>
      <c r="G52">
        <v>8.5030000000000001</v>
      </c>
      <c r="H52">
        <v>0</v>
      </c>
      <c r="I52" t="s">
        <v>22</v>
      </c>
      <c r="J52">
        <v>1</v>
      </c>
      <c r="K52" t="s">
        <v>23</v>
      </c>
      <c r="L52">
        <v>3.8220000000000001</v>
      </c>
      <c r="M52">
        <v>12485</v>
      </c>
      <c r="N52">
        <v>12.013999999999999</v>
      </c>
      <c r="O52">
        <v>2.109</v>
      </c>
      <c r="P52">
        <v>28.143000000000001</v>
      </c>
      <c r="Q52">
        <v>6.5750000000000002</v>
      </c>
      <c r="R52">
        <v>1</v>
      </c>
      <c r="S52">
        <v>1</v>
      </c>
    </row>
    <row r="53" spans="1:21" x14ac:dyDescent="0.2">
      <c r="A53">
        <v>27</v>
      </c>
      <c r="T53" t="s">
        <v>19</v>
      </c>
      <c r="U53" t="s">
        <v>20</v>
      </c>
    </row>
    <row r="54" spans="1:21" x14ac:dyDescent="0.2">
      <c r="A54" t="s">
        <v>0</v>
      </c>
      <c r="B54" t="s">
        <v>1</v>
      </c>
      <c r="C54" t="s">
        <v>2</v>
      </c>
      <c r="D54" t="s">
        <v>3</v>
      </c>
      <c r="E54" t="s">
        <v>4</v>
      </c>
      <c r="F54" t="s">
        <v>5</v>
      </c>
      <c r="G54" t="s">
        <v>6</v>
      </c>
      <c r="H54" t="s">
        <v>7</v>
      </c>
      <c r="I54" t="s">
        <v>8</v>
      </c>
      <c r="J54" t="s">
        <v>9</v>
      </c>
      <c r="K54" t="s">
        <v>10</v>
      </c>
      <c r="L54" t="s">
        <v>11</v>
      </c>
      <c r="M54" t="s">
        <v>12</v>
      </c>
      <c r="N54" t="s">
        <v>13</v>
      </c>
      <c r="O54" t="s">
        <v>14</v>
      </c>
      <c r="P54" t="s">
        <v>15</v>
      </c>
      <c r="Q54" t="s">
        <v>16</v>
      </c>
      <c r="R54" t="s">
        <v>17</v>
      </c>
      <c r="S54" t="s">
        <v>18</v>
      </c>
      <c r="T54">
        <v>0</v>
      </c>
      <c r="U54">
        <v>0</v>
      </c>
    </row>
    <row r="55" spans="1:21" x14ac:dyDescent="0.2">
      <c r="A55">
        <v>1</v>
      </c>
      <c r="B55">
        <v>1.1919999999999999</v>
      </c>
      <c r="C55">
        <v>1.135</v>
      </c>
      <c r="D55">
        <v>2.3050000000000002</v>
      </c>
      <c r="E55">
        <v>340646532</v>
      </c>
      <c r="F55">
        <v>91198079</v>
      </c>
      <c r="G55">
        <v>3.7349999999999999</v>
      </c>
      <c r="H55">
        <v>0</v>
      </c>
      <c r="I55" t="s">
        <v>24</v>
      </c>
      <c r="L55">
        <v>0</v>
      </c>
      <c r="M55">
        <v>2301</v>
      </c>
      <c r="N55">
        <v>65.203000000000003</v>
      </c>
      <c r="O55">
        <v>2.113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</row>
    <row r="56" spans="1:21" x14ac:dyDescent="0.2">
      <c r="A56">
        <v>2</v>
      </c>
      <c r="B56">
        <v>1.885</v>
      </c>
      <c r="C56">
        <v>1.84</v>
      </c>
      <c r="D56">
        <v>2.0249999999999999</v>
      </c>
      <c r="E56">
        <v>34396</v>
      </c>
      <c r="F56">
        <v>13055</v>
      </c>
      <c r="G56">
        <v>2.6349999999999998</v>
      </c>
      <c r="H56">
        <v>0</v>
      </c>
      <c r="I56" t="s">
        <v>25</v>
      </c>
      <c r="L56">
        <v>0.58199999999999996</v>
      </c>
      <c r="M56">
        <v>12072</v>
      </c>
      <c r="N56">
        <v>12.426</v>
      </c>
      <c r="O56">
        <v>1.4059999999999999</v>
      </c>
      <c r="P56">
        <v>8.2539999999999996</v>
      </c>
      <c r="Q56">
        <v>0</v>
      </c>
      <c r="R56">
        <v>0</v>
      </c>
      <c r="S56">
        <v>0</v>
      </c>
      <c r="T56">
        <v>0</v>
      </c>
      <c r="U56">
        <v>0</v>
      </c>
    </row>
    <row r="57" spans="1:21" x14ac:dyDescent="0.2">
      <c r="A57">
        <v>3</v>
      </c>
      <c r="B57">
        <v>5.7469999999999999</v>
      </c>
      <c r="C57">
        <v>5.6</v>
      </c>
      <c r="D57">
        <v>6.52</v>
      </c>
      <c r="E57">
        <v>309658</v>
      </c>
      <c r="F57">
        <v>36166</v>
      </c>
      <c r="G57">
        <v>8.5619999999999994</v>
      </c>
      <c r="H57">
        <v>0</v>
      </c>
      <c r="I57" t="s">
        <v>22</v>
      </c>
      <c r="J57">
        <v>1</v>
      </c>
      <c r="K57" t="s">
        <v>23</v>
      </c>
      <c r="L57">
        <v>3.823</v>
      </c>
      <c r="M57">
        <v>13114</v>
      </c>
      <c r="N57">
        <v>11.439</v>
      </c>
      <c r="O57">
        <v>2.145</v>
      </c>
      <c r="P57">
        <v>28.675999999999998</v>
      </c>
      <c r="Q57">
        <v>6.5709999999999997</v>
      </c>
      <c r="R57">
        <v>1</v>
      </c>
      <c r="S57">
        <v>1</v>
      </c>
    </row>
    <row r="58" spans="1:21" x14ac:dyDescent="0.2">
      <c r="A58">
        <v>30</v>
      </c>
      <c r="T58" t="s">
        <v>19</v>
      </c>
      <c r="U58" t="s">
        <v>20</v>
      </c>
    </row>
    <row r="59" spans="1:21" x14ac:dyDescent="0.2">
      <c r="A59" t="s">
        <v>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G59" t="s">
        <v>6</v>
      </c>
      <c r="H59" t="s">
        <v>7</v>
      </c>
      <c r="I59" t="s">
        <v>8</v>
      </c>
      <c r="J59" t="s">
        <v>9</v>
      </c>
      <c r="K59" t="s">
        <v>10</v>
      </c>
      <c r="L59" t="s">
        <v>11</v>
      </c>
      <c r="M59" t="s">
        <v>12</v>
      </c>
      <c r="N59" t="s">
        <v>13</v>
      </c>
      <c r="O59" t="s">
        <v>14</v>
      </c>
      <c r="P59" t="s">
        <v>15</v>
      </c>
      <c r="Q59" t="s">
        <v>16</v>
      </c>
      <c r="R59" t="s">
        <v>17</v>
      </c>
      <c r="S59" t="s">
        <v>18</v>
      </c>
      <c r="T59">
        <v>0</v>
      </c>
      <c r="U59">
        <v>0</v>
      </c>
    </row>
    <row r="60" spans="1:21" x14ac:dyDescent="0.2">
      <c r="A60">
        <v>1</v>
      </c>
      <c r="B60">
        <v>1.1919999999999999</v>
      </c>
      <c r="C60">
        <v>1.135</v>
      </c>
      <c r="D60">
        <v>2.2050000000000001</v>
      </c>
      <c r="E60">
        <v>339527640</v>
      </c>
      <c r="F60">
        <v>91113017</v>
      </c>
      <c r="G60">
        <v>3.726</v>
      </c>
      <c r="H60">
        <v>0</v>
      </c>
      <c r="I60" t="s">
        <v>24</v>
      </c>
      <c r="L60">
        <v>0</v>
      </c>
      <c r="M60">
        <v>2305</v>
      </c>
      <c r="N60">
        <v>65.084000000000003</v>
      </c>
      <c r="O60">
        <v>2.1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</row>
    <row r="61" spans="1:21" x14ac:dyDescent="0.2">
      <c r="A61">
        <v>2</v>
      </c>
      <c r="B61">
        <v>1.885</v>
      </c>
      <c r="C61">
        <v>1.84</v>
      </c>
      <c r="D61">
        <v>2.0249999999999999</v>
      </c>
      <c r="E61">
        <v>30078</v>
      </c>
      <c r="F61">
        <v>11402</v>
      </c>
      <c r="G61">
        <v>2.6379999999999999</v>
      </c>
      <c r="H61">
        <v>0</v>
      </c>
      <c r="I61" t="s">
        <v>25</v>
      </c>
      <c r="L61">
        <v>0.58099999999999996</v>
      </c>
      <c r="M61">
        <v>12047</v>
      </c>
      <c r="N61">
        <v>12.451000000000001</v>
      </c>
      <c r="O61">
        <v>1.3979999999999999</v>
      </c>
      <c r="P61">
        <v>8.2479999999999993</v>
      </c>
      <c r="Q61">
        <v>0</v>
      </c>
      <c r="R61">
        <v>0</v>
      </c>
      <c r="S61">
        <v>0</v>
      </c>
      <c r="T61">
        <v>0</v>
      </c>
      <c r="U61">
        <v>0</v>
      </c>
    </row>
    <row r="62" spans="1:21" x14ac:dyDescent="0.2">
      <c r="A62">
        <v>3</v>
      </c>
      <c r="B62">
        <v>5.7450000000000001</v>
      </c>
      <c r="C62">
        <v>5.6</v>
      </c>
      <c r="D62">
        <v>6.4749999999999996</v>
      </c>
      <c r="E62">
        <v>302298</v>
      </c>
      <c r="F62">
        <v>35388</v>
      </c>
      <c r="G62">
        <v>8.5429999999999993</v>
      </c>
      <c r="H62">
        <v>0</v>
      </c>
      <c r="I62" t="s">
        <v>22</v>
      </c>
      <c r="J62">
        <v>1</v>
      </c>
      <c r="K62" t="s">
        <v>23</v>
      </c>
      <c r="L62">
        <v>3.8180000000000001</v>
      </c>
      <c r="M62">
        <v>13000</v>
      </c>
      <c r="N62">
        <v>11.539</v>
      </c>
      <c r="O62">
        <v>2.173</v>
      </c>
      <c r="P62">
        <v>28.562999999999999</v>
      </c>
      <c r="Q62">
        <v>6.569</v>
      </c>
      <c r="R62">
        <v>1</v>
      </c>
      <c r="S62">
        <v>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AC4B-74A4-6049-A90D-2A50A0F3BED3}">
  <dimension ref="A1:U65"/>
  <sheetViews>
    <sheetView topLeftCell="A34" workbookViewId="0">
      <selection activeCell="E55" sqref="E55"/>
    </sheetView>
  </sheetViews>
  <sheetFormatPr baseColWidth="10" defaultRowHeight="16" x14ac:dyDescent="0.2"/>
  <sheetData>
    <row r="1" spans="1:21" x14ac:dyDescent="0.2">
      <c r="A1">
        <v>0</v>
      </c>
    </row>
    <row r="2" spans="1:2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</row>
    <row r="3" spans="1:21" x14ac:dyDescent="0.2">
      <c r="A3">
        <v>1</v>
      </c>
      <c r="B3">
        <v>1.1919999999999999</v>
      </c>
      <c r="C3">
        <v>1.135</v>
      </c>
      <c r="D3">
        <v>1.835</v>
      </c>
      <c r="E3">
        <v>340731416</v>
      </c>
      <c r="F3">
        <v>91684949</v>
      </c>
      <c r="G3">
        <v>3.7160000000000002</v>
      </c>
      <c r="H3">
        <v>0</v>
      </c>
      <c r="I3" t="s">
        <v>21</v>
      </c>
      <c r="L3">
        <v>0</v>
      </c>
      <c r="M3">
        <v>2310</v>
      </c>
      <c r="N3">
        <v>64.945999999999998</v>
      </c>
      <c r="O3">
        <v>2.085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2">
      <c r="A4">
        <v>2</v>
      </c>
      <c r="B4">
        <v>1.885</v>
      </c>
      <c r="C4">
        <v>1.835</v>
      </c>
      <c r="D4">
        <v>2.5</v>
      </c>
      <c r="E4">
        <v>501983</v>
      </c>
      <c r="F4">
        <v>182999</v>
      </c>
      <c r="G4">
        <v>2.7429999999999999</v>
      </c>
      <c r="H4">
        <v>0</v>
      </c>
      <c r="I4" t="s">
        <v>24</v>
      </c>
      <c r="L4">
        <v>0.58099999999999996</v>
      </c>
      <c r="M4">
        <v>11673</v>
      </c>
      <c r="N4">
        <v>12.85</v>
      </c>
      <c r="O4">
        <v>1.4410000000000001</v>
      </c>
      <c r="P4">
        <v>8.1929999999999996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">
      <c r="A5">
        <v>3</v>
      </c>
      <c r="B5">
        <v>5.0999999999999996</v>
      </c>
      <c r="C5">
        <v>5.0149999999999997</v>
      </c>
      <c r="D5">
        <v>5.26</v>
      </c>
      <c r="E5">
        <v>1154</v>
      </c>
      <c r="F5">
        <v>212</v>
      </c>
      <c r="G5">
        <v>5.44</v>
      </c>
      <c r="H5">
        <v>0</v>
      </c>
      <c r="I5" t="s">
        <v>22</v>
      </c>
      <c r="L5">
        <v>3.2770000000000001</v>
      </c>
      <c r="M5">
        <v>22317</v>
      </c>
      <c r="N5">
        <v>6.7210000000000001</v>
      </c>
      <c r="O5">
        <v>1.53</v>
      </c>
      <c r="P5">
        <v>31.166</v>
      </c>
      <c r="Q5">
        <v>5.6440000000000001</v>
      </c>
      <c r="R5">
        <v>0</v>
      </c>
      <c r="S5">
        <v>0</v>
      </c>
      <c r="T5">
        <v>0</v>
      </c>
      <c r="U5">
        <v>0</v>
      </c>
    </row>
    <row r="6" spans="1:21" x14ac:dyDescent="0.2">
      <c r="A6">
        <v>4</v>
      </c>
      <c r="B6">
        <v>5.7480000000000002</v>
      </c>
      <c r="C6">
        <v>5.6050000000000004</v>
      </c>
      <c r="D6">
        <v>6.42</v>
      </c>
      <c r="E6">
        <v>294533</v>
      </c>
      <c r="F6">
        <v>35467</v>
      </c>
      <c r="G6">
        <v>8.3040000000000003</v>
      </c>
      <c r="H6">
        <v>0</v>
      </c>
      <c r="I6" t="s">
        <v>22</v>
      </c>
      <c r="J6">
        <v>1</v>
      </c>
      <c r="K6" t="s">
        <v>23</v>
      </c>
      <c r="L6">
        <v>3.8210000000000002</v>
      </c>
      <c r="M6">
        <v>13220</v>
      </c>
      <c r="N6">
        <v>11.347</v>
      </c>
      <c r="O6">
        <v>2.0049999999999999</v>
      </c>
      <c r="P6">
        <v>3.851</v>
      </c>
      <c r="Q6">
        <v>1.1659999999999999</v>
      </c>
      <c r="R6">
        <v>1</v>
      </c>
      <c r="S6">
        <v>1</v>
      </c>
      <c r="T6">
        <v>0</v>
      </c>
      <c r="U6">
        <v>0</v>
      </c>
    </row>
    <row r="7" spans="1:21" x14ac:dyDescent="0.2">
      <c r="A7">
        <v>3</v>
      </c>
    </row>
    <row r="8" spans="1:21" x14ac:dyDescent="0.2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  <c r="K8" t="s">
        <v>10</v>
      </c>
      <c r="L8" t="s">
        <v>11</v>
      </c>
      <c r="M8" t="s">
        <v>12</v>
      </c>
      <c r="N8" t="s">
        <v>13</v>
      </c>
      <c r="O8" t="s">
        <v>14</v>
      </c>
      <c r="P8" t="s">
        <v>15</v>
      </c>
      <c r="Q8" t="s">
        <v>16</v>
      </c>
      <c r="R8" t="s">
        <v>17</v>
      </c>
      <c r="S8" t="s">
        <v>18</v>
      </c>
      <c r="T8" t="s">
        <v>19</v>
      </c>
      <c r="U8" t="s">
        <v>20</v>
      </c>
    </row>
    <row r="9" spans="1:21" x14ac:dyDescent="0.2">
      <c r="A9">
        <v>1</v>
      </c>
      <c r="B9">
        <v>1.1919999999999999</v>
      </c>
      <c r="C9">
        <v>1.135</v>
      </c>
      <c r="D9">
        <v>2.19</v>
      </c>
      <c r="E9">
        <v>338238398</v>
      </c>
      <c r="F9">
        <v>90871557</v>
      </c>
      <c r="G9">
        <v>3.722</v>
      </c>
      <c r="H9">
        <v>0</v>
      </c>
      <c r="I9" t="s">
        <v>24</v>
      </c>
      <c r="L9">
        <v>0</v>
      </c>
      <c r="M9">
        <v>2306</v>
      </c>
      <c r="N9">
        <v>65.040000000000006</v>
      </c>
      <c r="O9">
        <v>2.097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">
      <c r="A10">
        <v>2</v>
      </c>
      <c r="B10">
        <v>1.885</v>
      </c>
      <c r="C10">
        <v>1.84</v>
      </c>
      <c r="D10">
        <v>2.0049999999999999</v>
      </c>
      <c r="E10">
        <v>27620</v>
      </c>
      <c r="F10">
        <v>10660</v>
      </c>
      <c r="G10">
        <v>2.5910000000000002</v>
      </c>
      <c r="H10">
        <v>0</v>
      </c>
      <c r="I10" t="s">
        <v>25</v>
      </c>
      <c r="L10">
        <v>0.58099999999999996</v>
      </c>
      <c r="M10">
        <v>12199</v>
      </c>
      <c r="N10">
        <v>12.295999999999999</v>
      </c>
      <c r="O10">
        <v>1.3779999999999999</v>
      </c>
      <c r="P10">
        <v>8.2710000000000008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">
      <c r="A11">
        <v>3</v>
      </c>
      <c r="B11">
        <v>5.7450000000000001</v>
      </c>
      <c r="C11">
        <v>5.6050000000000004</v>
      </c>
      <c r="D11">
        <v>6.53</v>
      </c>
      <c r="E11">
        <v>305531</v>
      </c>
      <c r="F11">
        <v>36288</v>
      </c>
      <c r="G11">
        <v>8.42</v>
      </c>
      <c r="H11">
        <v>0</v>
      </c>
      <c r="I11" t="s">
        <v>22</v>
      </c>
      <c r="J11">
        <v>1</v>
      </c>
      <c r="K11" t="s">
        <v>23</v>
      </c>
      <c r="L11">
        <v>3.8210000000000002</v>
      </c>
      <c r="M11">
        <v>13323</v>
      </c>
      <c r="N11">
        <v>11.259</v>
      </c>
      <c r="O11">
        <v>2.0880000000000001</v>
      </c>
      <c r="P11">
        <v>28.882000000000001</v>
      </c>
      <c r="Q11">
        <v>6.5730000000000004</v>
      </c>
      <c r="R11">
        <v>1</v>
      </c>
      <c r="S11">
        <v>1</v>
      </c>
      <c r="T11">
        <v>0</v>
      </c>
      <c r="U11">
        <v>0</v>
      </c>
    </row>
    <row r="12" spans="1:21" x14ac:dyDescent="0.2">
      <c r="A12">
        <v>4</v>
      </c>
      <c r="B12">
        <v>9.9480000000000004</v>
      </c>
      <c r="C12">
        <v>9.81</v>
      </c>
      <c r="D12">
        <v>10.210000000000001</v>
      </c>
      <c r="E12">
        <v>13250</v>
      </c>
      <c r="F12">
        <v>339</v>
      </c>
      <c r="G12">
        <v>9.7919999999999998</v>
      </c>
      <c r="H12">
        <v>3.1E-2</v>
      </c>
      <c r="I12" t="s">
        <v>22</v>
      </c>
      <c r="J12">
        <v>2</v>
      </c>
      <c r="K12" t="s">
        <v>26</v>
      </c>
      <c r="L12">
        <v>7.3470000000000004</v>
      </c>
      <c r="M12">
        <v>24064</v>
      </c>
      <c r="N12">
        <v>6.2329999999999997</v>
      </c>
      <c r="O12">
        <v>1.421</v>
      </c>
      <c r="P12">
        <v>18.448</v>
      </c>
      <c r="Q12">
        <v>1.923</v>
      </c>
      <c r="R12">
        <v>1.08659E-2</v>
      </c>
      <c r="S12">
        <v>9.34339E-3</v>
      </c>
      <c r="T12">
        <v>100</v>
      </c>
      <c r="U12">
        <v>100</v>
      </c>
    </row>
    <row r="13" spans="1:21" x14ac:dyDescent="0.2">
      <c r="A13">
        <v>6</v>
      </c>
    </row>
    <row r="14" spans="1:21" x14ac:dyDescent="0.2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8</v>
      </c>
      <c r="J14" t="s">
        <v>9</v>
      </c>
      <c r="K14" t="s">
        <v>10</v>
      </c>
      <c r="L14" t="s">
        <v>11</v>
      </c>
      <c r="M14" t="s">
        <v>12</v>
      </c>
      <c r="N14" t="s">
        <v>13</v>
      </c>
      <c r="O14" t="s">
        <v>14</v>
      </c>
      <c r="P14" t="s">
        <v>15</v>
      </c>
      <c r="Q14" t="s">
        <v>16</v>
      </c>
      <c r="R14" t="s">
        <v>17</v>
      </c>
      <c r="S14" t="s">
        <v>18</v>
      </c>
      <c r="T14" t="s">
        <v>19</v>
      </c>
      <c r="U14" t="s">
        <v>20</v>
      </c>
    </row>
    <row r="15" spans="1:21" x14ac:dyDescent="0.2">
      <c r="A15">
        <v>1</v>
      </c>
      <c r="B15">
        <v>1.1919999999999999</v>
      </c>
      <c r="C15">
        <v>1.1299999999999999</v>
      </c>
      <c r="D15">
        <v>2.1949999999999998</v>
      </c>
      <c r="E15">
        <v>338574591</v>
      </c>
      <c r="F15">
        <v>90949653</v>
      </c>
      <c r="G15">
        <v>3.7229999999999999</v>
      </c>
      <c r="H15">
        <v>0</v>
      </c>
      <c r="I15" t="s">
        <v>24</v>
      </c>
      <c r="L15">
        <v>0</v>
      </c>
      <c r="M15">
        <v>2309</v>
      </c>
      <c r="N15">
        <v>64.959999999999994</v>
      </c>
      <c r="O15">
        <v>2.093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">
      <c r="A16">
        <v>2</v>
      </c>
      <c r="B16">
        <v>1.885</v>
      </c>
      <c r="C16">
        <v>1.845</v>
      </c>
      <c r="D16">
        <v>1.9950000000000001</v>
      </c>
      <c r="E16">
        <v>15595</v>
      </c>
      <c r="F16">
        <v>6099</v>
      </c>
      <c r="G16">
        <v>2.5569999999999999</v>
      </c>
      <c r="H16">
        <v>0</v>
      </c>
      <c r="I16" t="s">
        <v>25</v>
      </c>
      <c r="L16">
        <v>0.58099999999999996</v>
      </c>
      <c r="M16">
        <v>12351</v>
      </c>
      <c r="N16">
        <v>12.145</v>
      </c>
      <c r="O16">
        <v>1.355</v>
      </c>
      <c r="P16">
        <v>8.2910000000000004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">
      <c r="A17">
        <v>3</v>
      </c>
      <c r="B17">
        <v>5.7439999999999998</v>
      </c>
      <c r="C17">
        <v>5.6050000000000004</v>
      </c>
      <c r="D17">
        <v>6.5149999999999997</v>
      </c>
      <c r="E17">
        <v>303453</v>
      </c>
      <c r="F17">
        <v>35947</v>
      </c>
      <c r="G17">
        <v>8.4420000000000002</v>
      </c>
      <c r="H17">
        <v>0</v>
      </c>
      <c r="I17" t="s">
        <v>22</v>
      </c>
      <c r="J17">
        <v>1</v>
      </c>
      <c r="K17" t="s">
        <v>23</v>
      </c>
      <c r="L17">
        <v>3.819</v>
      </c>
      <c r="M17">
        <v>13303</v>
      </c>
      <c r="N17">
        <v>11.275</v>
      </c>
      <c r="O17">
        <v>2.081</v>
      </c>
      <c r="P17">
        <v>28.907</v>
      </c>
      <c r="Q17">
        <v>6.5730000000000004</v>
      </c>
      <c r="R17">
        <v>1</v>
      </c>
      <c r="S17">
        <v>1</v>
      </c>
      <c r="T17">
        <v>0</v>
      </c>
      <c r="U17">
        <v>0</v>
      </c>
    </row>
    <row r="18" spans="1:21" x14ac:dyDescent="0.2">
      <c r="A18">
        <v>4</v>
      </c>
      <c r="B18">
        <v>9.9480000000000004</v>
      </c>
      <c r="C18">
        <v>9.81</v>
      </c>
      <c r="D18">
        <v>10.210000000000001</v>
      </c>
      <c r="E18">
        <v>11250</v>
      </c>
      <c r="F18">
        <v>339</v>
      </c>
      <c r="G18">
        <v>9.7919999999999998</v>
      </c>
      <c r="H18">
        <v>3.1E-2</v>
      </c>
      <c r="I18" t="s">
        <v>22</v>
      </c>
      <c r="J18">
        <v>2</v>
      </c>
      <c r="K18" t="s">
        <v>26</v>
      </c>
      <c r="L18">
        <v>7.3470000000000004</v>
      </c>
      <c r="M18">
        <v>24064</v>
      </c>
      <c r="N18">
        <v>6.2329999999999997</v>
      </c>
      <c r="O18">
        <v>1.421</v>
      </c>
      <c r="P18">
        <v>18.448</v>
      </c>
      <c r="Q18">
        <v>1.923</v>
      </c>
      <c r="R18">
        <v>1.08659E-2</v>
      </c>
      <c r="S18">
        <v>9.34339E-3</v>
      </c>
      <c r="T18">
        <v>100</v>
      </c>
      <c r="U18">
        <v>100</v>
      </c>
    </row>
    <row r="19" spans="1:21" x14ac:dyDescent="0.2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9</v>
      </c>
      <c r="K19" t="s">
        <v>10</v>
      </c>
      <c r="L19" t="s">
        <v>11</v>
      </c>
      <c r="M19" t="s">
        <v>12</v>
      </c>
      <c r="N19" t="s">
        <v>13</v>
      </c>
      <c r="O19" t="s">
        <v>14</v>
      </c>
      <c r="P19" t="s">
        <v>15</v>
      </c>
      <c r="Q19" t="s">
        <v>16</v>
      </c>
      <c r="R19" t="s">
        <v>17</v>
      </c>
      <c r="S19" t="s">
        <v>18</v>
      </c>
      <c r="T19" t="s">
        <v>19</v>
      </c>
      <c r="U19" t="s">
        <v>20</v>
      </c>
    </row>
    <row r="20" spans="1:21" x14ac:dyDescent="0.2">
      <c r="A20">
        <v>1</v>
      </c>
      <c r="B20">
        <v>1.1919999999999999</v>
      </c>
      <c r="C20">
        <v>1.1299999999999999</v>
      </c>
      <c r="D20">
        <v>2.19</v>
      </c>
      <c r="E20">
        <v>339893034</v>
      </c>
      <c r="F20">
        <v>91206018</v>
      </c>
      <c r="G20">
        <v>3.7269999999999999</v>
      </c>
      <c r="H20">
        <v>0</v>
      </c>
      <c r="I20" t="s">
        <v>24</v>
      </c>
      <c r="L20">
        <v>0</v>
      </c>
      <c r="M20">
        <v>2304</v>
      </c>
      <c r="N20">
        <v>65.108000000000004</v>
      </c>
      <c r="O20">
        <v>2.0960000000000001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:21" x14ac:dyDescent="0.2">
      <c r="A21">
        <v>2</v>
      </c>
      <c r="B21">
        <v>1.885</v>
      </c>
      <c r="C21">
        <v>1.845</v>
      </c>
      <c r="D21">
        <v>1.99</v>
      </c>
      <c r="E21">
        <v>14319</v>
      </c>
      <c r="F21">
        <v>5646</v>
      </c>
      <c r="G21">
        <v>2.536</v>
      </c>
      <c r="H21">
        <v>0</v>
      </c>
      <c r="I21" t="s">
        <v>25</v>
      </c>
      <c r="L21">
        <v>0.58099999999999996</v>
      </c>
      <c r="M21">
        <v>12429</v>
      </c>
      <c r="N21">
        <v>12.069000000000001</v>
      </c>
      <c r="O21">
        <v>1.343</v>
      </c>
      <c r="P21">
        <v>8.2970000000000006</v>
      </c>
      <c r="Q21">
        <v>0</v>
      </c>
      <c r="R21">
        <v>0</v>
      </c>
      <c r="S21">
        <v>0</v>
      </c>
      <c r="T21">
        <v>0</v>
      </c>
      <c r="U21">
        <v>0</v>
      </c>
    </row>
    <row r="22" spans="1:21" x14ac:dyDescent="0.2">
      <c r="A22">
        <v>3</v>
      </c>
      <c r="B22">
        <v>5.7450000000000001</v>
      </c>
      <c r="C22">
        <v>5.61</v>
      </c>
      <c r="D22">
        <v>6.5449999999999999</v>
      </c>
      <c r="E22">
        <v>302885</v>
      </c>
      <c r="F22">
        <v>35892</v>
      </c>
      <c r="G22">
        <v>8.4390000000000001</v>
      </c>
      <c r="H22">
        <v>0</v>
      </c>
      <c r="I22" t="s">
        <v>22</v>
      </c>
      <c r="J22">
        <v>1</v>
      </c>
      <c r="K22" t="s">
        <v>23</v>
      </c>
      <c r="L22">
        <v>3.82</v>
      </c>
      <c r="M22">
        <v>13578</v>
      </c>
      <c r="N22">
        <v>11.047000000000001</v>
      </c>
      <c r="O22">
        <v>2.0819999999999999</v>
      </c>
      <c r="P22">
        <v>29.154</v>
      </c>
      <c r="Q22">
        <v>6.5739999999999998</v>
      </c>
      <c r="R22">
        <v>1</v>
      </c>
      <c r="S22">
        <v>1</v>
      </c>
      <c r="T22">
        <v>0</v>
      </c>
      <c r="U22">
        <v>0</v>
      </c>
    </row>
    <row r="23" spans="1:21" x14ac:dyDescent="0.2">
      <c r="A23">
        <v>4</v>
      </c>
      <c r="B23">
        <v>9.9480000000000004</v>
      </c>
      <c r="C23">
        <v>9.81</v>
      </c>
      <c r="D23">
        <v>10.210000000000001</v>
      </c>
      <c r="E23">
        <v>10390</v>
      </c>
      <c r="F23">
        <v>339</v>
      </c>
      <c r="G23">
        <v>9.7919999999999998</v>
      </c>
      <c r="H23">
        <v>3.1E-2</v>
      </c>
      <c r="I23" t="s">
        <v>22</v>
      </c>
      <c r="J23">
        <v>2</v>
      </c>
      <c r="K23" t="s">
        <v>26</v>
      </c>
      <c r="L23">
        <v>7.3470000000000004</v>
      </c>
      <c r="M23">
        <v>24064</v>
      </c>
      <c r="N23">
        <v>6.2329999999999997</v>
      </c>
      <c r="O23">
        <v>1.421</v>
      </c>
      <c r="P23">
        <v>18.448</v>
      </c>
      <c r="Q23">
        <v>1.923</v>
      </c>
      <c r="R23">
        <v>1.08659E-2</v>
      </c>
      <c r="S23">
        <v>9.34339E-3</v>
      </c>
      <c r="T23">
        <v>100</v>
      </c>
      <c r="U23">
        <v>100</v>
      </c>
    </row>
    <row r="24" spans="1:21" x14ac:dyDescent="0.2">
      <c r="A24">
        <v>12</v>
      </c>
    </row>
    <row r="25" spans="1:21" x14ac:dyDescent="0.2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  <c r="M25" t="s">
        <v>12</v>
      </c>
      <c r="N25" t="s">
        <v>13</v>
      </c>
      <c r="O25" t="s">
        <v>14</v>
      </c>
      <c r="P25" t="s">
        <v>15</v>
      </c>
      <c r="Q25" t="s">
        <v>16</v>
      </c>
      <c r="R25" t="s">
        <v>17</v>
      </c>
      <c r="S25" t="s">
        <v>18</v>
      </c>
      <c r="T25" t="s">
        <v>19</v>
      </c>
      <c r="U25" t="s">
        <v>20</v>
      </c>
    </row>
    <row r="26" spans="1:21" x14ac:dyDescent="0.2">
      <c r="A26">
        <v>1</v>
      </c>
      <c r="B26">
        <v>1.1919999999999999</v>
      </c>
      <c r="C26">
        <v>1.135</v>
      </c>
      <c r="D26">
        <v>2.2050000000000001</v>
      </c>
      <c r="E26">
        <v>339797409</v>
      </c>
      <c r="F26">
        <v>91267139</v>
      </c>
      <c r="G26">
        <v>3.7229999999999999</v>
      </c>
      <c r="H26">
        <v>0</v>
      </c>
      <c r="I26" t="s">
        <v>24</v>
      </c>
      <c r="L26">
        <v>0</v>
      </c>
      <c r="M26">
        <v>2307</v>
      </c>
      <c r="N26">
        <v>65.03</v>
      </c>
      <c r="O26">
        <v>2.09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</row>
    <row r="27" spans="1:21" x14ac:dyDescent="0.2">
      <c r="A27">
        <v>2</v>
      </c>
      <c r="B27">
        <v>1.885</v>
      </c>
      <c r="C27">
        <v>1.845</v>
      </c>
      <c r="D27">
        <v>1.99</v>
      </c>
      <c r="E27">
        <v>14786</v>
      </c>
      <c r="F27">
        <v>5792</v>
      </c>
      <c r="G27">
        <v>2.5529999999999999</v>
      </c>
      <c r="H27">
        <v>0</v>
      </c>
      <c r="I27" t="s">
        <v>25</v>
      </c>
      <c r="L27">
        <v>0.58099999999999996</v>
      </c>
      <c r="M27">
        <v>12305</v>
      </c>
      <c r="N27">
        <v>12.19</v>
      </c>
      <c r="O27">
        <v>1.345</v>
      </c>
      <c r="P27">
        <v>8.2780000000000005</v>
      </c>
      <c r="Q27">
        <v>0</v>
      </c>
      <c r="R27">
        <v>0</v>
      </c>
      <c r="S27">
        <v>0</v>
      </c>
      <c r="T27">
        <v>0</v>
      </c>
      <c r="U27">
        <v>0</v>
      </c>
    </row>
    <row r="28" spans="1:21" x14ac:dyDescent="0.2">
      <c r="A28">
        <v>3</v>
      </c>
      <c r="B28">
        <v>5.7430000000000003</v>
      </c>
      <c r="C28">
        <v>5.6050000000000004</v>
      </c>
      <c r="D28">
        <v>6.5149999999999997</v>
      </c>
      <c r="E28">
        <v>302113</v>
      </c>
      <c r="F28">
        <v>35943</v>
      </c>
      <c r="G28">
        <v>8.4049999999999994</v>
      </c>
      <c r="H28">
        <v>0</v>
      </c>
      <c r="I28" t="s">
        <v>22</v>
      </c>
      <c r="J28">
        <v>1</v>
      </c>
      <c r="K28" t="s">
        <v>23</v>
      </c>
      <c r="L28">
        <v>3.8159999999999998</v>
      </c>
      <c r="M28">
        <v>13798</v>
      </c>
      <c r="N28">
        <v>10.871</v>
      </c>
      <c r="O28">
        <v>2.1179999999999999</v>
      </c>
      <c r="P28">
        <v>29.282</v>
      </c>
      <c r="Q28">
        <v>6.5730000000000004</v>
      </c>
      <c r="R28">
        <v>1</v>
      </c>
      <c r="S28">
        <v>1</v>
      </c>
      <c r="T28">
        <v>0</v>
      </c>
      <c r="U28">
        <v>0</v>
      </c>
    </row>
    <row r="29" spans="1:21" x14ac:dyDescent="0.2">
      <c r="A29">
        <v>4</v>
      </c>
      <c r="B29">
        <v>9.9480000000000004</v>
      </c>
      <c r="C29">
        <v>9.81</v>
      </c>
      <c r="D29">
        <v>10.210000000000001</v>
      </c>
      <c r="E29">
        <v>8273</v>
      </c>
      <c r="F29">
        <v>339</v>
      </c>
      <c r="G29">
        <v>9.7919999999999998</v>
      </c>
      <c r="H29">
        <v>3.1E-2</v>
      </c>
      <c r="I29" t="s">
        <v>22</v>
      </c>
      <c r="J29">
        <v>2</v>
      </c>
      <c r="K29" t="s">
        <v>26</v>
      </c>
      <c r="L29">
        <v>7.3470000000000004</v>
      </c>
      <c r="M29">
        <v>24064</v>
      </c>
      <c r="N29">
        <v>6.2329999999999997</v>
      </c>
      <c r="O29">
        <v>1.421</v>
      </c>
      <c r="P29">
        <v>18.448</v>
      </c>
      <c r="Q29">
        <v>1.923</v>
      </c>
      <c r="R29">
        <v>1.08659E-2</v>
      </c>
      <c r="S29">
        <v>9.34339E-3</v>
      </c>
      <c r="T29">
        <v>100</v>
      </c>
      <c r="U29">
        <v>100</v>
      </c>
    </row>
    <row r="30" spans="1:21" x14ac:dyDescent="0.2">
      <c r="A30">
        <v>15</v>
      </c>
    </row>
    <row r="31" spans="1:21" x14ac:dyDescent="0.2">
      <c r="A31" t="s">
        <v>0</v>
      </c>
      <c r="B31" t="s">
        <v>1</v>
      </c>
      <c r="C31" t="s">
        <v>2</v>
      </c>
      <c r="D31" t="s">
        <v>3</v>
      </c>
      <c r="E31" t="s">
        <v>4</v>
      </c>
      <c r="F31" t="s">
        <v>5</v>
      </c>
      <c r="G31" t="s">
        <v>6</v>
      </c>
      <c r="H31" t="s">
        <v>7</v>
      </c>
      <c r="I31" t="s">
        <v>8</v>
      </c>
      <c r="J31" t="s">
        <v>9</v>
      </c>
      <c r="K31" t="s">
        <v>10</v>
      </c>
      <c r="L31" t="s">
        <v>11</v>
      </c>
      <c r="M31" t="s">
        <v>12</v>
      </c>
      <c r="N31" t="s">
        <v>13</v>
      </c>
      <c r="O31" t="s">
        <v>14</v>
      </c>
      <c r="P31" t="s">
        <v>15</v>
      </c>
      <c r="Q31" t="s">
        <v>16</v>
      </c>
      <c r="R31" t="s">
        <v>17</v>
      </c>
      <c r="S31" t="s">
        <v>18</v>
      </c>
      <c r="T31" t="s">
        <v>19</v>
      </c>
      <c r="U31" t="s">
        <v>20</v>
      </c>
    </row>
    <row r="32" spans="1:21" x14ac:dyDescent="0.2">
      <c r="A32">
        <v>1</v>
      </c>
      <c r="B32">
        <v>1.1919999999999999</v>
      </c>
      <c r="C32">
        <v>1.135</v>
      </c>
      <c r="D32">
        <v>2.21</v>
      </c>
      <c r="E32">
        <v>343227807</v>
      </c>
      <c r="F32">
        <v>91795875</v>
      </c>
      <c r="G32">
        <v>3.7389999999999999</v>
      </c>
      <c r="H32">
        <v>0</v>
      </c>
      <c r="I32" t="s">
        <v>24</v>
      </c>
      <c r="L32">
        <v>0</v>
      </c>
      <c r="M32">
        <v>2291</v>
      </c>
      <c r="N32">
        <v>65.462999999999994</v>
      </c>
      <c r="O32">
        <v>2.1080000000000001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</row>
    <row r="33" spans="1:21" x14ac:dyDescent="0.2">
      <c r="A33">
        <v>2</v>
      </c>
      <c r="B33">
        <v>1.885</v>
      </c>
      <c r="C33">
        <v>1.84</v>
      </c>
      <c r="D33">
        <v>1.99</v>
      </c>
      <c r="E33">
        <v>14877</v>
      </c>
      <c r="F33">
        <v>5800</v>
      </c>
      <c r="G33">
        <v>2.5649999999999999</v>
      </c>
      <c r="H33">
        <v>0</v>
      </c>
      <c r="I33" t="s">
        <v>25</v>
      </c>
      <c r="L33">
        <v>0.58199999999999996</v>
      </c>
      <c r="M33">
        <v>12295</v>
      </c>
      <c r="N33">
        <v>12.2</v>
      </c>
      <c r="O33">
        <v>1.35</v>
      </c>
      <c r="P33">
        <v>8.2720000000000002</v>
      </c>
      <c r="Q33">
        <v>0</v>
      </c>
      <c r="R33">
        <v>0</v>
      </c>
      <c r="S33">
        <v>0</v>
      </c>
      <c r="T33">
        <v>0</v>
      </c>
      <c r="U33">
        <v>0</v>
      </c>
    </row>
    <row r="34" spans="1:21" x14ac:dyDescent="0.2">
      <c r="A34">
        <v>3</v>
      </c>
      <c r="B34">
        <v>5.7460000000000004</v>
      </c>
      <c r="C34">
        <v>5.6050000000000004</v>
      </c>
      <c r="D34">
        <v>6.49</v>
      </c>
      <c r="E34">
        <v>302704</v>
      </c>
      <c r="F34">
        <v>35739</v>
      </c>
      <c r="G34">
        <v>8.4700000000000006</v>
      </c>
      <c r="H34">
        <v>0</v>
      </c>
      <c r="I34" t="s">
        <v>22</v>
      </c>
      <c r="J34">
        <v>1</v>
      </c>
      <c r="K34" t="s">
        <v>23</v>
      </c>
      <c r="L34">
        <v>3.8220000000000001</v>
      </c>
      <c r="M34">
        <v>12837</v>
      </c>
      <c r="N34">
        <v>11.685</v>
      </c>
      <c r="O34">
        <v>2.0779999999999998</v>
      </c>
      <c r="P34">
        <v>28.513000000000002</v>
      </c>
      <c r="Q34">
        <v>6.5720000000000001</v>
      </c>
      <c r="R34">
        <v>1</v>
      </c>
      <c r="S34">
        <v>1</v>
      </c>
      <c r="T34">
        <v>0</v>
      </c>
      <c r="U34">
        <v>0</v>
      </c>
    </row>
    <row r="35" spans="1:21" x14ac:dyDescent="0.2">
      <c r="A35">
        <v>4</v>
      </c>
      <c r="B35">
        <v>9.9480000000000004</v>
      </c>
      <c r="C35">
        <v>9.81</v>
      </c>
      <c r="D35">
        <v>10.210000000000001</v>
      </c>
      <c r="E35">
        <v>6235</v>
      </c>
      <c r="F35">
        <v>339</v>
      </c>
      <c r="G35">
        <v>9.7919999999999998</v>
      </c>
      <c r="H35">
        <v>3.1E-2</v>
      </c>
      <c r="I35" t="s">
        <v>22</v>
      </c>
      <c r="J35">
        <v>2</v>
      </c>
      <c r="K35" t="s">
        <v>26</v>
      </c>
      <c r="L35">
        <v>7.3470000000000004</v>
      </c>
      <c r="M35">
        <v>24064</v>
      </c>
      <c r="N35">
        <v>6.2329999999999997</v>
      </c>
      <c r="O35">
        <v>1.421</v>
      </c>
      <c r="P35">
        <v>18.448</v>
      </c>
      <c r="Q35">
        <v>1.923</v>
      </c>
      <c r="R35">
        <v>1.08659E-2</v>
      </c>
      <c r="S35">
        <v>9.34339E-3</v>
      </c>
      <c r="T35">
        <v>100</v>
      </c>
      <c r="U35">
        <v>100</v>
      </c>
    </row>
    <row r="37" spans="1:21" x14ac:dyDescent="0.2">
      <c r="A37">
        <v>18</v>
      </c>
      <c r="U37" t="s">
        <v>20</v>
      </c>
    </row>
    <row r="38" spans="1:21" x14ac:dyDescent="0.2">
      <c r="A38" t="s">
        <v>0</v>
      </c>
      <c r="B38" t="s">
        <v>1</v>
      </c>
      <c r="C38" t="s">
        <v>2</v>
      </c>
      <c r="D38" t="s">
        <v>3</v>
      </c>
      <c r="E38" t="s">
        <v>4</v>
      </c>
      <c r="F38" t="s">
        <v>5</v>
      </c>
      <c r="G38" t="s">
        <v>6</v>
      </c>
      <c r="H38" t="s">
        <v>7</v>
      </c>
      <c r="I38" t="s">
        <v>8</v>
      </c>
      <c r="J38" t="s">
        <v>9</v>
      </c>
      <c r="K38" t="s">
        <v>10</v>
      </c>
      <c r="L38" t="s">
        <v>11</v>
      </c>
      <c r="M38" t="s">
        <v>12</v>
      </c>
      <c r="N38" t="s">
        <v>13</v>
      </c>
      <c r="O38" t="s">
        <v>14</v>
      </c>
      <c r="P38" t="s">
        <v>15</v>
      </c>
      <c r="Q38" t="s">
        <v>16</v>
      </c>
      <c r="R38" t="s">
        <v>17</v>
      </c>
      <c r="S38" t="s">
        <v>18</v>
      </c>
      <c r="T38" t="s">
        <v>19</v>
      </c>
      <c r="U38">
        <v>0</v>
      </c>
    </row>
    <row r="39" spans="1:21" x14ac:dyDescent="0.2">
      <c r="A39">
        <v>1</v>
      </c>
      <c r="B39">
        <v>1.1930000000000001</v>
      </c>
      <c r="C39">
        <v>1.1299999999999999</v>
      </c>
      <c r="D39">
        <v>2.2149999999999999</v>
      </c>
      <c r="E39">
        <v>340212185</v>
      </c>
      <c r="F39">
        <v>91374144</v>
      </c>
      <c r="G39">
        <v>3.7229999999999999</v>
      </c>
      <c r="H39">
        <v>0</v>
      </c>
      <c r="I39" t="s">
        <v>24</v>
      </c>
      <c r="L39">
        <v>0</v>
      </c>
      <c r="M39">
        <v>2304</v>
      </c>
      <c r="N39">
        <v>65.105999999999995</v>
      </c>
      <c r="O39">
        <v>2.09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</row>
    <row r="40" spans="1:21" x14ac:dyDescent="0.2">
      <c r="A40">
        <v>2</v>
      </c>
      <c r="B40">
        <v>1.885</v>
      </c>
      <c r="C40">
        <v>1.845</v>
      </c>
      <c r="D40">
        <v>1.9850000000000001</v>
      </c>
      <c r="E40">
        <v>14276</v>
      </c>
      <c r="F40">
        <v>5567</v>
      </c>
      <c r="G40">
        <v>2.5640000000000001</v>
      </c>
      <c r="H40">
        <v>0</v>
      </c>
      <c r="I40" t="s">
        <v>25</v>
      </c>
      <c r="L40">
        <v>0.58099999999999996</v>
      </c>
      <c r="M40">
        <v>12258</v>
      </c>
      <c r="N40">
        <v>12.237</v>
      </c>
      <c r="O40">
        <v>1.35</v>
      </c>
      <c r="P40">
        <v>8.2669999999999995</v>
      </c>
      <c r="Q40">
        <v>0</v>
      </c>
      <c r="R40">
        <v>0</v>
      </c>
      <c r="S40">
        <v>0</v>
      </c>
      <c r="T40">
        <v>0</v>
      </c>
      <c r="U40">
        <v>0</v>
      </c>
    </row>
    <row r="41" spans="1:21" x14ac:dyDescent="0.2">
      <c r="A41">
        <v>3</v>
      </c>
      <c r="B41">
        <v>5.7439999999999998</v>
      </c>
      <c r="C41">
        <v>5.61</v>
      </c>
      <c r="D41">
        <v>6.4950000000000001</v>
      </c>
      <c r="E41">
        <v>299267</v>
      </c>
      <c r="F41">
        <v>35481</v>
      </c>
      <c r="G41">
        <v>8.4350000000000005</v>
      </c>
      <c r="H41">
        <v>0</v>
      </c>
      <c r="I41" t="s">
        <v>22</v>
      </c>
      <c r="J41">
        <v>1</v>
      </c>
      <c r="K41" t="s">
        <v>23</v>
      </c>
      <c r="L41">
        <v>3.8159999999999998</v>
      </c>
      <c r="M41">
        <v>13404</v>
      </c>
      <c r="N41">
        <v>11.19</v>
      </c>
      <c r="O41">
        <v>2.1179999999999999</v>
      </c>
      <c r="P41">
        <v>28.956</v>
      </c>
      <c r="Q41">
        <v>6.5739999999999998</v>
      </c>
      <c r="R41">
        <v>1</v>
      </c>
      <c r="S41">
        <v>1</v>
      </c>
      <c r="T41">
        <v>0</v>
      </c>
    </row>
    <row r="42" spans="1:21" x14ac:dyDescent="0.2">
      <c r="A42">
        <v>4</v>
      </c>
      <c r="B42">
        <v>9.9480000000000004</v>
      </c>
      <c r="C42">
        <v>9.81</v>
      </c>
      <c r="D42">
        <v>10.210000000000001</v>
      </c>
      <c r="E42">
        <v>3747</v>
      </c>
      <c r="F42">
        <v>339</v>
      </c>
      <c r="G42">
        <v>9.7919999999999998</v>
      </c>
      <c r="H42">
        <v>3.1E-2</v>
      </c>
      <c r="I42" t="s">
        <v>22</v>
      </c>
      <c r="J42">
        <v>2</v>
      </c>
      <c r="K42" t="s">
        <v>26</v>
      </c>
      <c r="L42">
        <v>7.3470000000000004</v>
      </c>
      <c r="M42">
        <v>24064</v>
      </c>
      <c r="N42">
        <v>6.2329999999999997</v>
      </c>
      <c r="O42">
        <v>1.421</v>
      </c>
      <c r="P42">
        <v>18.448</v>
      </c>
      <c r="Q42">
        <v>1.923</v>
      </c>
      <c r="R42">
        <v>1.08659E-2</v>
      </c>
      <c r="S42">
        <v>9.34339E-3</v>
      </c>
      <c r="T42">
        <v>100</v>
      </c>
      <c r="U42">
        <v>100</v>
      </c>
    </row>
    <row r="43" spans="1:21" x14ac:dyDescent="0.2">
      <c r="A43">
        <v>21</v>
      </c>
      <c r="U43" t="s">
        <v>20</v>
      </c>
    </row>
    <row r="44" spans="1:21" x14ac:dyDescent="0.2">
      <c r="A44" t="s">
        <v>0</v>
      </c>
      <c r="B44" t="s">
        <v>1</v>
      </c>
      <c r="C44" t="s">
        <v>2</v>
      </c>
      <c r="D44" t="s">
        <v>3</v>
      </c>
      <c r="E44" t="s">
        <v>4</v>
      </c>
      <c r="F44" t="s">
        <v>5</v>
      </c>
      <c r="G44" t="s">
        <v>6</v>
      </c>
      <c r="H44" t="s">
        <v>7</v>
      </c>
      <c r="I44" t="s">
        <v>8</v>
      </c>
      <c r="J44" t="s">
        <v>9</v>
      </c>
      <c r="K44" t="s">
        <v>10</v>
      </c>
      <c r="L44" t="s">
        <v>11</v>
      </c>
      <c r="M44" t="s">
        <v>12</v>
      </c>
      <c r="N44" t="s">
        <v>13</v>
      </c>
      <c r="O44" t="s">
        <v>14</v>
      </c>
      <c r="P44" t="s">
        <v>15</v>
      </c>
      <c r="Q44" t="s">
        <v>16</v>
      </c>
      <c r="R44" t="s">
        <v>17</v>
      </c>
      <c r="S44" t="s">
        <v>18</v>
      </c>
      <c r="T44" t="s">
        <v>19</v>
      </c>
      <c r="U44">
        <v>0</v>
      </c>
    </row>
    <row r="45" spans="1:21" x14ac:dyDescent="0.2">
      <c r="A45">
        <v>1</v>
      </c>
      <c r="B45">
        <v>1.1919999999999999</v>
      </c>
      <c r="C45">
        <v>1.135</v>
      </c>
      <c r="D45">
        <v>2.1800000000000002</v>
      </c>
      <c r="E45">
        <v>340031837</v>
      </c>
      <c r="F45">
        <v>91262998</v>
      </c>
      <c r="G45">
        <v>3.726</v>
      </c>
      <c r="H45">
        <v>0</v>
      </c>
      <c r="I45" t="s">
        <v>24</v>
      </c>
      <c r="L45">
        <v>0</v>
      </c>
      <c r="M45">
        <v>2304</v>
      </c>
      <c r="N45">
        <v>65.11</v>
      </c>
      <c r="O45">
        <v>2.093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</row>
    <row r="46" spans="1:21" x14ac:dyDescent="0.2">
      <c r="A46">
        <v>2</v>
      </c>
      <c r="B46">
        <v>1.885</v>
      </c>
      <c r="C46">
        <v>1.84</v>
      </c>
      <c r="D46">
        <v>1.99</v>
      </c>
      <c r="E46">
        <v>15676</v>
      </c>
      <c r="F46">
        <v>6110</v>
      </c>
      <c r="G46">
        <v>2.5659999999999998</v>
      </c>
      <c r="H46">
        <v>0</v>
      </c>
      <c r="I46" t="s">
        <v>25</v>
      </c>
      <c r="L46">
        <v>0.58099999999999996</v>
      </c>
      <c r="M46">
        <v>12259</v>
      </c>
      <c r="N46">
        <v>12.236000000000001</v>
      </c>
      <c r="O46">
        <v>1.345</v>
      </c>
      <c r="P46">
        <v>8.2710000000000008</v>
      </c>
      <c r="Q46">
        <v>0</v>
      </c>
      <c r="R46">
        <v>0</v>
      </c>
      <c r="S46">
        <v>0</v>
      </c>
      <c r="T46">
        <v>0</v>
      </c>
      <c r="U46">
        <v>0</v>
      </c>
    </row>
    <row r="47" spans="1:21" x14ac:dyDescent="0.2">
      <c r="A47">
        <v>3</v>
      </c>
      <c r="B47">
        <v>5.7439999999999998</v>
      </c>
      <c r="C47">
        <v>5.61</v>
      </c>
      <c r="D47">
        <v>6.5250000000000004</v>
      </c>
      <c r="E47">
        <v>304106</v>
      </c>
      <c r="F47">
        <v>35899</v>
      </c>
      <c r="G47">
        <v>8.4710000000000001</v>
      </c>
      <c r="H47">
        <v>0</v>
      </c>
      <c r="I47" t="s">
        <v>27</v>
      </c>
      <c r="J47">
        <v>1</v>
      </c>
      <c r="K47" t="s">
        <v>23</v>
      </c>
      <c r="L47">
        <v>3.8180000000000001</v>
      </c>
      <c r="M47">
        <v>13379</v>
      </c>
      <c r="N47">
        <v>11.212</v>
      </c>
      <c r="O47">
        <v>2.0979999999999999</v>
      </c>
      <c r="P47">
        <v>28.940999999999999</v>
      </c>
      <c r="Q47">
        <v>6.5739999999999998</v>
      </c>
      <c r="R47">
        <v>1</v>
      </c>
      <c r="S47">
        <v>1</v>
      </c>
      <c r="T47">
        <v>0</v>
      </c>
    </row>
    <row r="48" spans="1:21" x14ac:dyDescent="0.2">
      <c r="A48">
        <v>4</v>
      </c>
      <c r="B48">
        <v>9.9480000000000004</v>
      </c>
      <c r="C48">
        <v>9.81</v>
      </c>
      <c r="D48">
        <v>10.210000000000001</v>
      </c>
      <c r="E48">
        <v>1442</v>
      </c>
      <c r="F48">
        <v>339</v>
      </c>
      <c r="G48">
        <v>9.7919999999999998</v>
      </c>
      <c r="H48">
        <v>3.1E-2</v>
      </c>
      <c r="I48" t="s">
        <v>22</v>
      </c>
      <c r="J48">
        <v>2</v>
      </c>
      <c r="K48" t="s">
        <v>26</v>
      </c>
      <c r="L48">
        <v>7.3470000000000004</v>
      </c>
      <c r="M48">
        <v>24064</v>
      </c>
      <c r="N48">
        <v>6.2329999999999997</v>
      </c>
      <c r="O48">
        <v>1.421</v>
      </c>
      <c r="P48">
        <v>18.448</v>
      </c>
      <c r="Q48">
        <v>1.923</v>
      </c>
      <c r="R48">
        <v>1.08659E-2</v>
      </c>
      <c r="S48">
        <v>9.34339E-3</v>
      </c>
      <c r="T48">
        <v>100</v>
      </c>
      <c r="U48">
        <v>100</v>
      </c>
    </row>
    <row r="49" spans="1:21" x14ac:dyDescent="0.2">
      <c r="A49">
        <v>24</v>
      </c>
      <c r="U49" t="s">
        <v>20</v>
      </c>
    </row>
    <row r="50" spans="1:21" x14ac:dyDescent="0.2">
      <c r="A50" t="s">
        <v>0</v>
      </c>
      <c r="B50" t="s">
        <v>1</v>
      </c>
      <c r="C50" t="s">
        <v>2</v>
      </c>
      <c r="D50" t="s">
        <v>3</v>
      </c>
      <c r="E50" t="s">
        <v>4</v>
      </c>
      <c r="F50" t="s">
        <v>5</v>
      </c>
      <c r="G50" t="s">
        <v>6</v>
      </c>
      <c r="H50" t="s">
        <v>7</v>
      </c>
      <c r="I50" t="s">
        <v>8</v>
      </c>
      <c r="J50" t="s">
        <v>9</v>
      </c>
      <c r="K50" t="s">
        <v>10</v>
      </c>
      <c r="L50" t="s">
        <v>11</v>
      </c>
      <c r="M50" t="s">
        <v>12</v>
      </c>
      <c r="N50" t="s">
        <v>13</v>
      </c>
      <c r="O50" t="s">
        <v>14</v>
      </c>
      <c r="P50" t="s">
        <v>15</v>
      </c>
      <c r="Q50" t="s">
        <v>16</v>
      </c>
      <c r="R50" t="s">
        <v>17</v>
      </c>
      <c r="S50" t="s">
        <v>18</v>
      </c>
      <c r="T50" t="s">
        <v>19</v>
      </c>
      <c r="U50">
        <v>0</v>
      </c>
    </row>
    <row r="51" spans="1:21" x14ac:dyDescent="0.2">
      <c r="A51">
        <v>1</v>
      </c>
      <c r="B51">
        <v>1.1910000000000001</v>
      </c>
      <c r="C51">
        <v>1.135</v>
      </c>
      <c r="D51">
        <v>2.21</v>
      </c>
      <c r="E51">
        <v>340618989</v>
      </c>
      <c r="F51">
        <v>91241281</v>
      </c>
      <c r="G51">
        <v>3.7330000000000001</v>
      </c>
      <c r="H51">
        <v>0</v>
      </c>
      <c r="I51" t="s">
        <v>24</v>
      </c>
      <c r="L51">
        <v>0</v>
      </c>
      <c r="M51">
        <v>2303</v>
      </c>
      <c r="N51">
        <v>65.132999999999996</v>
      </c>
      <c r="O51">
        <v>2.1059999999999999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</row>
    <row r="52" spans="1:21" x14ac:dyDescent="0.2">
      <c r="A52">
        <v>2</v>
      </c>
      <c r="B52">
        <v>1.8839999999999999</v>
      </c>
      <c r="C52">
        <v>1.84</v>
      </c>
      <c r="D52">
        <v>1.9950000000000001</v>
      </c>
      <c r="E52">
        <v>16257</v>
      </c>
      <c r="F52">
        <v>6392</v>
      </c>
      <c r="G52">
        <v>2.5430000000000001</v>
      </c>
      <c r="H52">
        <v>0</v>
      </c>
      <c r="I52" t="s">
        <v>25</v>
      </c>
      <c r="L52">
        <v>0.58099999999999996</v>
      </c>
      <c r="M52">
        <v>12396</v>
      </c>
      <c r="N52">
        <v>12.101000000000001</v>
      </c>
      <c r="O52">
        <v>1.35</v>
      </c>
      <c r="P52">
        <v>8.2949999999999999</v>
      </c>
      <c r="Q52">
        <v>0</v>
      </c>
      <c r="R52">
        <v>0</v>
      </c>
      <c r="S52">
        <v>0</v>
      </c>
      <c r="T52">
        <v>0</v>
      </c>
      <c r="U52">
        <v>0</v>
      </c>
    </row>
    <row r="53" spans="1:21" x14ac:dyDescent="0.2">
      <c r="A53">
        <v>3</v>
      </c>
      <c r="B53">
        <v>5.7430000000000003</v>
      </c>
      <c r="C53">
        <v>5.6050000000000004</v>
      </c>
      <c r="D53">
        <v>6.51</v>
      </c>
      <c r="E53">
        <v>311615</v>
      </c>
      <c r="F53">
        <v>36727</v>
      </c>
      <c r="G53">
        <v>8.4849999999999994</v>
      </c>
      <c r="H53">
        <v>0</v>
      </c>
      <c r="I53" t="s">
        <v>22</v>
      </c>
      <c r="J53">
        <v>1</v>
      </c>
      <c r="K53" t="s">
        <v>23</v>
      </c>
      <c r="L53">
        <v>3.82</v>
      </c>
      <c r="M53">
        <v>13601</v>
      </c>
      <c r="N53">
        <v>11.029</v>
      </c>
      <c r="O53">
        <v>2.097</v>
      </c>
      <c r="P53">
        <v>29.161999999999999</v>
      </c>
      <c r="Q53">
        <v>6.5720000000000001</v>
      </c>
      <c r="R53">
        <v>1</v>
      </c>
      <c r="S53">
        <v>1</v>
      </c>
      <c r="T53">
        <v>0</v>
      </c>
    </row>
    <row r="54" spans="1:21" x14ac:dyDescent="0.2">
      <c r="A54">
        <v>4</v>
      </c>
      <c r="B54">
        <v>9.9480000000000004</v>
      </c>
      <c r="C54">
        <v>9.81</v>
      </c>
      <c r="D54">
        <v>10.210000000000001</v>
      </c>
      <c r="E54">
        <v>1029</v>
      </c>
      <c r="F54">
        <v>339</v>
      </c>
      <c r="G54">
        <v>9.7919999999999998</v>
      </c>
      <c r="H54">
        <v>3.1E-2</v>
      </c>
      <c r="I54" t="s">
        <v>22</v>
      </c>
      <c r="J54">
        <v>2</v>
      </c>
      <c r="K54" t="s">
        <v>26</v>
      </c>
      <c r="L54">
        <v>7.3470000000000004</v>
      </c>
      <c r="M54">
        <v>24064</v>
      </c>
      <c r="N54">
        <v>6.2329999999999997</v>
      </c>
      <c r="O54">
        <v>1.421</v>
      </c>
      <c r="P54">
        <v>18.448</v>
      </c>
      <c r="Q54">
        <v>1.923</v>
      </c>
      <c r="R54">
        <v>1.08659E-2</v>
      </c>
      <c r="S54">
        <v>9.34339E-3</v>
      </c>
      <c r="T54">
        <v>100</v>
      </c>
      <c r="U54">
        <v>100</v>
      </c>
    </row>
    <row r="55" spans="1:21" x14ac:dyDescent="0.2">
      <c r="A55">
        <v>27</v>
      </c>
      <c r="U55" t="s">
        <v>20</v>
      </c>
    </row>
    <row r="56" spans="1:21" x14ac:dyDescent="0.2">
      <c r="A56" t="s">
        <v>0</v>
      </c>
      <c r="B56" t="s">
        <v>1</v>
      </c>
      <c r="C56" t="s">
        <v>2</v>
      </c>
      <c r="D56" t="s">
        <v>3</v>
      </c>
      <c r="E56" t="s">
        <v>4</v>
      </c>
      <c r="F56" t="s">
        <v>5</v>
      </c>
      <c r="G56" t="s">
        <v>6</v>
      </c>
      <c r="H56" t="s">
        <v>7</v>
      </c>
      <c r="I56" t="s">
        <v>8</v>
      </c>
      <c r="J56" t="s">
        <v>9</v>
      </c>
      <c r="K56" t="s">
        <v>10</v>
      </c>
      <c r="L56" t="s">
        <v>11</v>
      </c>
      <c r="M56" t="s">
        <v>12</v>
      </c>
      <c r="N56" t="s">
        <v>13</v>
      </c>
      <c r="O56" t="s">
        <v>14</v>
      </c>
      <c r="P56" t="s">
        <v>15</v>
      </c>
      <c r="Q56" t="s">
        <v>16</v>
      </c>
      <c r="R56" t="s">
        <v>17</v>
      </c>
      <c r="S56" t="s">
        <v>18</v>
      </c>
      <c r="T56" t="s">
        <v>19</v>
      </c>
      <c r="U56">
        <v>0</v>
      </c>
    </row>
    <row r="57" spans="1:21" x14ac:dyDescent="0.2">
      <c r="A57">
        <v>1</v>
      </c>
      <c r="B57">
        <v>1.1919999999999999</v>
      </c>
      <c r="C57">
        <v>1.135</v>
      </c>
      <c r="D57">
        <v>1.835</v>
      </c>
      <c r="E57">
        <v>341754943</v>
      </c>
      <c r="F57">
        <v>91691028</v>
      </c>
      <c r="G57">
        <v>3.7269999999999999</v>
      </c>
      <c r="H57">
        <v>0</v>
      </c>
      <c r="I57" t="s">
        <v>21</v>
      </c>
      <c r="L57">
        <v>0</v>
      </c>
      <c r="M57">
        <v>2300</v>
      </c>
      <c r="N57">
        <v>65.222999999999999</v>
      </c>
      <c r="O57">
        <v>2.09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</row>
    <row r="58" spans="1:21" x14ac:dyDescent="0.2">
      <c r="A58">
        <v>2</v>
      </c>
      <c r="B58">
        <v>1.8839999999999999</v>
      </c>
      <c r="C58">
        <v>1.835</v>
      </c>
      <c r="D58">
        <v>2.2349999999999999</v>
      </c>
      <c r="E58">
        <v>354145</v>
      </c>
      <c r="F58">
        <v>128709</v>
      </c>
      <c r="G58">
        <v>2.7519999999999998</v>
      </c>
      <c r="H58">
        <v>0</v>
      </c>
      <c r="I58" t="s">
        <v>21</v>
      </c>
      <c r="L58">
        <v>0.57999999999999996</v>
      </c>
      <c r="M58">
        <v>11732</v>
      </c>
      <c r="N58">
        <v>12.786</v>
      </c>
      <c r="O58">
        <v>1.4379999999999999</v>
      </c>
      <c r="P58">
        <v>8.1859999999999999</v>
      </c>
      <c r="Q58">
        <v>0</v>
      </c>
      <c r="R58">
        <v>0</v>
      </c>
      <c r="S58">
        <v>0</v>
      </c>
      <c r="T58">
        <v>0</v>
      </c>
      <c r="U58">
        <v>0</v>
      </c>
    </row>
    <row r="59" spans="1:21" x14ac:dyDescent="0.2">
      <c r="A59">
        <v>3</v>
      </c>
      <c r="B59">
        <v>5.7439999999999998</v>
      </c>
      <c r="C59">
        <v>5.6</v>
      </c>
      <c r="D59">
        <v>6.4950000000000001</v>
      </c>
      <c r="E59">
        <v>300962</v>
      </c>
      <c r="F59">
        <v>35680</v>
      </c>
      <c r="G59">
        <v>8.4350000000000005</v>
      </c>
      <c r="H59">
        <v>0</v>
      </c>
      <c r="I59" t="s">
        <v>22</v>
      </c>
      <c r="J59">
        <v>1</v>
      </c>
      <c r="K59" t="s">
        <v>23</v>
      </c>
      <c r="L59">
        <v>3.8170000000000002</v>
      </c>
      <c r="M59">
        <v>13749</v>
      </c>
      <c r="N59">
        <v>10.91</v>
      </c>
      <c r="O59">
        <v>2.0859999999999999</v>
      </c>
      <c r="P59">
        <v>29.071000000000002</v>
      </c>
      <c r="Q59">
        <v>6.5780000000000003</v>
      </c>
      <c r="R59">
        <v>1</v>
      </c>
      <c r="S59">
        <v>1</v>
      </c>
      <c r="T59">
        <v>0</v>
      </c>
    </row>
    <row r="61" spans="1:21" x14ac:dyDescent="0.2">
      <c r="A61">
        <v>30</v>
      </c>
      <c r="U61" t="s">
        <v>20</v>
      </c>
    </row>
    <row r="62" spans="1:21" x14ac:dyDescent="0.2">
      <c r="A62" t="s">
        <v>0</v>
      </c>
      <c r="B62" t="s">
        <v>1</v>
      </c>
      <c r="C62" t="s">
        <v>2</v>
      </c>
      <c r="D62" t="s">
        <v>3</v>
      </c>
      <c r="E62" t="s">
        <v>4</v>
      </c>
      <c r="F62" t="s">
        <v>5</v>
      </c>
      <c r="G62" t="s">
        <v>6</v>
      </c>
      <c r="H62" t="s">
        <v>7</v>
      </c>
      <c r="I62" t="s">
        <v>8</v>
      </c>
      <c r="J62" t="s">
        <v>9</v>
      </c>
      <c r="K62" t="s">
        <v>10</v>
      </c>
      <c r="L62" t="s">
        <v>11</v>
      </c>
      <c r="M62" t="s">
        <v>12</v>
      </c>
      <c r="N62" t="s">
        <v>13</v>
      </c>
      <c r="O62" t="s">
        <v>14</v>
      </c>
      <c r="P62" t="s">
        <v>15</v>
      </c>
      <c r="Q62" t="s">
        <v>16</v>
      </c>
      <c r="R62" t="s">
        <v>17</v>
      </c>
      <c r="S62" t="s">
        <v>18</v>
      </c>
      <c r="T62" t="s">
        <v>19</v>
      </c>
      <c r="U62">
        <v>0</v>
      </c>
    </row>
    <row r="63" spans="1:21" x14ac:dyDescent="0.2">
      <c r="A63">
        <v>1</v>
      </c>
      <c r="B63">
        <v>1.1919999999999999</v>
      </c>
      <c r="C63">
        <v>1.135</v>
      </c>
      <c r="D63">
        <v>2.2250000000000001</v>
      </c>
      <c r="E63">
        <v>342971702</v>
      </c>
      <c r="F63">
        <v>91914583</v>
      </c>
      <c r="G63">
        <v>3.7309999999999999</v>
      </c>
      <c r="H63">
        <v>0</v>
      </c>
      <c r="I63" t="s">
        <v>24</v>
      </c>
      <c r="L63">
        <v>0</v>
      </c>
      <c r="M63">
        <v>2297</v>
      </c>
      <c r="N63">
        <v>65.302999999999997</v>
      </c>
      <c r="O63">
        <v>2.093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</row>
    <row r="64" spans="1:21" x14ac:dyDescent="0.2">
      <c r="A64">
        <v>2</v>
      </c>
      <c r="B64">
        <v>1.885</v>
      </c>
      <c r="C64">
        <v>1.835</v>
      </c>
      <c r="D64">
        <v>2.0750000000000002</v>
      </c>
      <c r="E64">
        <v>137057</v>
      </c>
      <c r="F64">
        <v>51545</v>
      </c>
      <c r="G64">
        <v>2.6589999999999998</v>
      </c>
      <c r="H64">
        <v>0</v>
      </c>
      <c r="I64" t="s">
        <v>25</v>
      </c>
      <c r="L64">
        <v>0.58099999999999996</v>
      </c>
      <c r="M64">
        <v>11936</v>
      </c>
      <c r="N64">
        <v>12.567</v>
      </c>
      <c r="O64">
        <v>1.4</v>
      </c>
      <c r="P64">
        <v>8.2189999999999994</v>
      </c>
      <c r="Q64">
        <v>0</v>
      </c>
      <c r="R64">
        <v>0</v>
      </c>
      <c r="S64">
        <v>0</v>
      </c>
      <c r="T64">
        <v>0</v>
      </c>
      <c r="U64">
        <v>0</v>
      </c>
    </row>
    <row r="65" spans="1:20" x14ac:dyDescent="0.2">
      <c r="A65">
        <v>3</v>
      </c>
      <c r="B65">
        <v>5.7430000000000003</v>
      </c>
      <c r="C65">
        <v>5.6150000000000002</v>
      </c>
      <c r="D65">
        <v>6.5650000000000004</v>
      </c>
      <c r="E65">
        <v>309512</v>
      </c>
      <c r="F65">
        <v>36762</v>
      </c>
      <c r="G65">
        <v>8.4190000000000005</v>
      </c>
      <c r="H65">
        <v>0</v>
      </c>
      <c r="I65" t="s">
        <v>22</v>
      </c>
      <c r="J65">
        <v>1</v>
      </c>
      <c r="K65" t="s">
        <v>23</v>
      </c>
      <c r="L65">
        <v>3.8170000000000002</v>
      </c>
      <c r="M65">
        <v>13575</v>
      </c>
      <c r="N65">
        <v>11.05</v>
      </c>
      <c r="O65">
        <v>2.1219999999999999</v>
      </c>
      <c r="P65">
        <v>28.99</v>
      </c>
      <c r="Q65">
        <v>6.5720000000000001</v>
      </c>
      <c r="R65">
        <v>1</v>
      </c>
      <c r="S65">
        <v>1</v>
      </c>
      <c r="T65"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79C9-782B-7948-B9E3-9FF9C8DE82AE}">
  <dimension ref="A2:R41"/>
  <sheetViews>
    <sheetView tabSelected="1" workbookViewId="0">
      <selection activeCell="A3" sqref="A3"/>
    </sheetView>
  </sheetViews>
  <sheetFormatPr baseColWidth="10" defaultRowHeight="16" x14ac:dyDescent="0.2"/>
  <sheetData>
    <row r="2" spans="1:18" x14ac:dyDescent="0.2">
      <c r="B2" s="1" t="s">
        <v>29</v>
      </c>
      <c r="C2" s="1"/>
      <c r="D2" s="1" t="s">
        <v>30</v>
      </c>
      <c r="E2" s="1"/>
      <c r="F2" s="1" t="s">
        <v>31</v>
      </c>
      <c r="G2" s="1"/>
      <c r="H2" t="s">
        <v>29</v>
      </c>
      <c r="I2" t="s">
        <v>30</v>
      </c>
      <c r="J2" t="s">
        <v>31</v>
      </c>
      <c r="K2" t="s">
        <v>29</v>
      </c>
      <c r="L2" t="s">
        <v>30</v>
      </c>
      <c r="M2" t="s">
        <v>31</v>
      </c>
      <c r="N2" t="s">
        <v>29</v>
      </c>
      <c r="O2" t="s">
        <v>30</v>
      </c>
      <c r="P2" t="s">
        <v>31</v>
      </c>
    </row>
    <row r="3" spans="1:18" x14ac:dyDescent="0.2">
      <c r="A3" t="s">
        <v>47</v>
      </c>
      <c r="B3" t="s">
        <v>23</v>
      </c>
      <c r="C3" t="s">
        <v>28</v>
      </c>
      <c r="D3" t="s">
        <v>23</v>
      </c>
      <c r="E3" t="s">
        <v>28</v>
      </c>
      <c r="F3" t="s">
        <v>23</v>
      </c>
      <c r="G3" t="s">
        <v>28</v>
      </c>
      <c r="H3" s="1" t="s">
        <v>32</v>
      </c>
      <c r="I3" s="1"/>
      <c r="J3" s="1"/>
      <c r="K3" s="1" t="s">
        <v>33</v>
      </c>
      <c r="L3" s="1"/>
      <c r="M3" s="1"/>
      <c r="N3" s="1" t="s">
        <v>34</v>
      </c>
      <c r="O3" s="1"/>
      <c r="P3" s="1"/>
      <c r="Q3" t="s">
        <v>46</v>
      </c>
      <c r="R3" t="s">
        <v>35</v>
      </c>
    </row>
    <row r="4" spans="1:18" x14ac:dyDescent="0.2">
      <c r="A4">
        <v>0</v>
      </c>
      <c r="B4">
        <f>'R1'!E6</f>
        <v>325018</v>
      </c>
      <c r="C4">
        <v>0</v>
      </c>
      <c r="D4">
        <f>'R2'!E6</f>
        <v>302899</v>
      </c>
      <c r="E4">
        <v>0</v>
      </c>
      <c r="F4">
        <f>'R3'!E6</f>
        <v>294533</v>
      </c>
      <c r="G4">
        <v>0</v>
      </c>
      <c r="H4">
        <f>C4/B4</f>
        <v>0</v>
      </c>
      <c r="I4">
        <f>E4/D4</f>
        <v>0</v>
      </c>
      <c r="J4">
        <f>G4/F4</f>
        <v>0</v>
      </c>
      <c r="K4">
        <f>H4/0.2828</f>
        <v>0</v>
      </c>
      <c r="L4">
        <f t="shared" ref="L4:M14" si="0">I4/0.2828</f>
        <v>0</v>
      </c>
      <c r="M4">
        <f t="shared" si="0"/>
        <v>0</v>
      </c>
      <c r="N4">
        <f>K4*1000</f>
        <v>0</v>
      </c>
      <c r="O4">
        <f t="shared" ref="O4:P4" si="1">L4*1000</f>
        <v>0</v>
      </c>
      <c r="P4">
        <f t="shared" si="1"/>
        <v>0</v>
      </c>
      <c r="Q4">
        <f>AVERAGE(N4:P4)</f>
        <v>0</v>
      </c>
      <c r="R4">
        <f>STDEVP(N4:P4)</f>
        <v>0</v>
      </c>
    </row>
    <row r="5" spans="1:18" x14ac:dyDescent="0.2">
      <c r="A5">
        <f t="shared" ref="A5:A14" si="2">A4+3</f>
        <v>3</v>
      </c>
      <c r="B5">
        <f>'R1'!E11</f>
        <v>293556</v>
      </c>
      <c r="C5">
        <f>'R1'!E12</f>
        <v>11728</v>
      </c>
      <c r="D5">
        <f>'R2'!E11</f>
        <v>297520</v>
      </c>
      <c r="E5">
        <f>'R2'!E12</f>
        <v>10160</v>
      </c>
      <c r="F5">
        <f>'R3'!E11</f>
        <v>305531</v>
      </c>
      <c r="G5">
        <f>'R3'!E12</f>
        <v>13250</v>
      </c>
      <c r="H5">
        <f t="shared" ref="H5:H14" si="3">C5/B5</f>
        <v>3.9951491367916175E-2</v>
      </c>
      <c r="I5">
        <f t="shared" ref="I5:I14" si="4">E5/D5</f>
        <v>3.4148964775477277E-2</v>
      </c>
      <c r="J5">
        <f t="shared" ref="J5:J14" si="5">G5/F5</f>
        <v>4.3367121503218989E-2</v>
      </c>
      <c r="K5">
        <f t="shared" ref="K5:K14" si="6">H5/0.2828</f>
        <v>0.14127118588372056</v>
      </c>
      <c r="L5">
        <f t="shared" si="0"/>
        <v>0.12075305790479943</v>
      </c>
      <c r="M5">
        <f t="shared" si="0"/>
        <v>0.15334908593783236</v>
      </c>
      <c r="N5">
        <f t="shared" ref="N5:N14" si="7">K5*1000</f>
        <v>141.27118588372056</v>
      </c>
      <c r="O5">
        <f t="shared" ref="O5:O14" si="8">L5*1000</f>
        <v>120.75305790479943</v>
      </c>
      <c r="P5">
        <f t="shared" ref="P5:P14" si="9">M5*1000</f>
        <v>153.34908593783237</v>
      </c>
      <c r="Q5">
        <f t="shared" ref="Q5:Q14" si="10">AVERAGE(N5:P5)</f>
        <v>138.45777657545079</v>
      </c>
      <c r="R5">
        <f t="shared" ref="R5:R14" si="11">STDEVP(N5:P5)</f>
        <v>13.455153036029518</v>
      </c>
    </row>
    <row r="6" spans="1:18" x14ac:dyDescent="0.2">
      <c r="A6">
        <f t="shared" si="2"/>
        <v>6</v>
      </c>
      <c r="B6">
        <f>'R1'!E17</f>
        <v>293911</v>
      </c>
      <c r="C6">
        <f>'R1'!E18</f>
        <v>11894</v>
      </c>
      <c r="D6">
        <f>'R2'!E17</f>
        <v>307922</v>
      </c>
      <c r="E6">
        <f>'R2'!E18</f>
        <v>7461</v>
      </c>
      <c r="F6">
        <f>'R3'!E17</f>
        <v>303453</v>
      </c>
      <c r="G6">
        <f>'R3'!E18</f>
        <v>11250</v>
      </c>
      <c r="H6">
        <f t="shared" si="3"/>
        <v>4.0468032839873297E-2</v>
      </c>
      <c r="I6">
        <f t="shared" si="4"/>
        <v>2.4230162183929697E-2</v>
      </c>
      <c r="J6">
        <f t="shared" si="5"/>
        <v>3.7073286472699231E-2</v>
      </c>
      <c r="K6">
        <f t="shared" si="6"/>
        <v>0.14309771159785467</v>
      </c>
      <c r="L6">
        <f t="shared" si="0"/>
        <v>8.5679498528747164E-2</v>
      </c>
      <c r="M6">
        <f t="shared" si="0"/>
        <v>0.13109365796569741</v>
      </c>
      <c r="N6">
        <f t="shared" si="7"/>
        <v>143.09771159785467</v>
      </c>
      <c r="O6">
        <f t="shared" si="8"/>
        <v>85.67949852874716</v>
      </c>
      <c r="P6">
        <f t="shared" si="9"/>
        <v>131.09365796569742</v>
      </c>
      <c r="Q6">
        <f t="shared" si="10"/>
        <v>119.95695603076642</v>
      </c>
      <c r="R6">
        <f t="shared" si="11"/>
        <v>24.728288733122049</v>
      </c>
    </row>
    <row r="7" spans="1:18" x14ac:dyDescent="0.2">
      <c r="A7">
        <f t="shared" si="2"/>
        <v>9</v>
      </c>
      <c r="B7">
        <f>'R1'!E23</f>
        <v>319617</v>
      </c>
      <c r="C7">
        <f>'R1'!E24</f>
        <v>10990</v>
      </c>
      <c r="D7">
        <f>'R2'!E23</f>
        <v>305797</v>
      </c>
      <c r="E7">
        <f>'R2'!E24</f>
        <v>7312</v>
      </c>
      <c r="F7">
        <f>'R3'!E22</f>
        <v>302885</v>
      </c>
      <c r="G7">
        <f>'R3'!E23</f>
        <v>10390</v>
      </c>
      <c r="H7">
        <f t="shared" si="3"/>
        <v>3.438490443249264E-2</v>
      </c>
      <c r="I7">
        <f t="shared" si="4"/>
        <v>2.3911287553507719E-2</v>
      </c>
      <c r="J7">
        <f t="shared" si="5"/>
        <v>3.4303448503557453E-2</v>
      </c>
      <c r="K7">
        <f t="shared" si="6"/>
        <v>0.12158735655053975</v>
      </c>
      <c r="L7">
        <f t="shared" si="0"/>
        <v>8.4551936186378074E-2</v>
      </c>
      <c r="M7">
        <f t="shared" si="0"/>
        <v>0.12129932285557798</v>
      </c>
      <c r="N7">
        <f t="shared" si="7"/>
        <v>121.58735655053975</v>
      </c>
      <c r="O7">
        <f t="shared" si="8"/>
        <v>84.551936186378072</v>
      </c>
      <c r="P7">
        <f t="shared" si="9"/>
        <v>121.29932285557798</v>
      </c>
      <c r="Q7">
        <f t="shared" si="10"/>
        <v>109.1462051974986</v>
      </c>
      <c r="R7">
        <f t="shared" si="11"/>
        <v>17.391171936663394</v>
      </c>
    </row>
    <row r="8" spans="1:18" x14ac:dyDescent="0.2">
      <c r="A8">
        <f t="shared" si="2"/>
        <v>12</v>
      </c>
      <c r="B8">
        <f>'R1'!E29</f>
        <v>292774</v>
      </c>
      <c r="C8">
        <f>'R1'!E30</f>
        <v>6821</v>
      </c>
      <c r="D8">
        <f>'R2'!E29</f>
        <v>299140</v>
      </c>
      <c r="E8">
        <f>'R2'!E30</f>
        <v>2182</v>
      </c>
      <c r="F8">
        <f>'R3'!E28</f>
        <v>302113</v>
      </c>
      <c r="G8">
        <f>'R3'!E29</f>
        <v>8273</v>
      </c>
      <c r="H8">
        <f t="shared" si="3"/>
        <v>2.3297833824041752E-2</v>
      </c>
      <c r="I8">
        <f t="shared" si="4"/>
        <v>7.2942434980276796E-3</v>
      </c>
      <c r="J8">
        <f t="shared" si="5"/>
        <v>2.7383793481247084E-2</v>
      </c>
      <c r="K8">
        <f t="shared" si="6"/>
        <v>8.2382722150076915E-2</v>
      </c>
      <c r="L8">
        <f t="shared" si="0"/>
        <v>2.5792940233478358E-2</v>
      </c>
      <c r="M8">
        <f t="shared" si="0"/>
        <v>9.683095290398544E-2</v>
      </c>
      <c r="N8">
        <f t="shared" si="7"/>
        <v>82.382722150076916</v>
      </c>
      <c r="O8">
        <f t="shared" si="8"/>
        <v>25.792940233478358</v>
      </c>
      <c r="P8">
        <f t="shared" si="9"/>
        <v>96.830952903985434</v>
      </c>
      <c r="Q8">
        <f t="shared" si="10"/>
        <v>68.335538429180232</v>
      </c>
      <c r="R8">
        <f t="shared" si="11"/>
        <v>30.654986966889513</v>
      </c>
    </row>
    <row r="9" spans="1:18" x14ac:dyDescent="0.2">
      <c r="A9">
        <f t="shared" si="2"/>
        <v>15</v>
      </c>
      <c r="B9">
        <f>'R1'!E35</f>
        <v>296659</v>
      </c>
      <c r="C9">
        <f>'R1'!E36</f>
        <v>5976</v>
      </c>
      <c r="D9">
        <f>'R2'!E35</f>
        <v>311334</v>
      </c>
      <c r="E9">
        <f>'R2'!E36</f>
        <v>1115</v>
      </c>
      <c r="F9">
        <f>'R3'!E34</f>
        <v>302704</v>
      </c>
      <c r="G9">
        <f>'R3'!E35</f>
        <v>6235</v>
      </c>
      <c r="H9">
        <f t="shared" si="3"/>
        <v>2.0144340808807417E-2</v>
      </c>
      <c r="I9">
        <f t="shared" si="4"/>
        <v>3.5813627808077499E-3</v>
      </c>
      <c r="J9">
        <f t="shared" si="5"/>
        <v>2.0597679581373221E-2</v>
      </c>
      <c r="K9">
        <f t="shared" si="6"/>
        <v>7.1231756749672623E-2</v>
      </c>
      <c r="L9">
        <f t="shared" si="0"/>
        <v>1.2663941940621464E-2</v>
      </c>
      <c r="M9">
        <f t="shared" si="0"/>
        <v>7.2834793427769523E-2</v>
      </c>
      <c r="N9">
        <f t="shared" si="7"/>
        <v>71.231756749672627</v>
      </c>
      <c r="O9">
        <f t="shared" si="8"/>
        <v>12.663941940621465</v>
      </c>
      <c r="P9">
        <f t="shared" si="9"/>
        <v>72.834793427769526</v>
      </c>
      <c r="Q9">
        <f t="shared" si="10"/>
        <v>52.243497372687877</v>
      </c>
      <c r="R9">
        <f t="shared" si="11"/>
        <v>27.994622552648018</v>
      </c>
    </row>
    <row r="10" spans="1:18" x14ac:dyDescent="0.2">
      <c r="A10">
        <f t="shared" si="2"/>
        <v>18</v>
      </c>
      <c r="B10">
        <f>'R1'!E41</f>
        <v>296047</v>
      </c>
      <c r="C10">
        <f>'R1'!E42</f>
        <v>4034</v>
      </c>
      <c r="D10">
        <f>'R2'!E41</f>
        <v>308102</v>
      </c>
      <c r="E10">
        <v>1032</v>
      </c>
      <c r="F10">
        <f>'R3'!E41</f>
        <v>299267</v>
      </c>
      <c r="G10">
        <f>'R3'!E42</f>
        <v>3747</v>
      </c>
      <c r="H10">
        <f t="shared" si="3"/>
        <v>1.3626214756440701E-2</v>
      </c>
      <c r="I10">
        <f t="shared" si="4"/>
        <v>3.3495400873736619E-3</v>
      </c>
      <c r="J10">
        <f t="shared" si="5"/>
        <v>1.2520591979737157E-2</v>
      </c>
      <c r="K10">
        <f t="shared" si="6"/>
        <v>4.8183220496607858E-2</v>
      </c>
      <c r="L10">
        <f t="shared" si="0"/>
        <v>1.1844201157615496E-2</v>
      </c>
      <c r="M10">
        <f t="shared" si="0"/>
        <v>4.4273663294685843E-2</v>
      </c>
      <c r="N10">
        <f t="shared" si="7"/>
        <v>48.183220496607859</v>
      </c>
      <c r="O10">
        <f t="shared" si="8"/>
        <v>11.844201157615496</v>
      </c>
      <c r="P10">
        <f t="shared" si="9"/>
        <v>44.273663294685846</v>
      </c>
      <c r="Q10">
        <f t="shared" si="10"/>
        <v>34.767028316303062</v>
      </c>
      <c r="R10">
        <f t="shared" si="11"/>
        <v>16.287278534469245</v>
      </c>
    </row>
    <row r="11" spans="1:18" x14ac:dyDescent="0.2">
      <c r="A11">
        <f t="shared" si="2"/>
        <v>21</v>
      </c>
      <c r="B11">
        <f>'R1'!E47</f>
        <v>299754</v>
      </c>
      <c r="C11">
        <f>'R1'!E48</f>
        <v>2984</v>
      </c>
      <c r="D11">
        <f>'R2'!E47</f>
        <v>305995</v>
      </c>
      <c r="E11">
        <v>0</v>
      </c>
      <c r="F11">
        <f>'R3'!E47</f>
        <v>304106</v>
      </c>
      <c r="G11">
        <f>'R3'!E48</f>
        <v>1442</v>
      </c>
      <c r="H11">
        <f t="shared" si="3"/>
        <v>9.9548296269607751E-3</v>
      </c>
      <c r="I11">
        <f t="shared" si="4"/>
        <v>0</v>
      </c>
      <c r="J11">
        <f t="shared" si="5"/>
        <v>4.7417676731139804E-3</v>
      </c>
      <c r="K11">
        <f t="shared" si="6"/>
        <v>3.5200953419238949E-2</v>
      </c>
      <c r="L11">
        <f t="shared" si="0"/>
        <v>0</v>
      </c>
      <c r="M11">
        <f t="shared" si="0"/>
        <v>1.6767212422609548E-2</v>
      </c>
      <c r="N11">
        <f t="shared" si="7"/>
        <v>35.200953419238949</v>
      </c>
      <c r="O11">
        <f t="shared" si="8"/>
        <v>0</v>
      </c>
      <c r="P11">
        <f t="shared" si="9"/>
        <v>16.76721242260955</v>
      </c>
      <c r="Q11">
        <f t="shared" si="10"/>
        <v>17.322721947282833</v>
      </c>
      <c r="R11">
        <f t="shared" si="11"/>
        <v>14.376096445833491</v>
      </c>
    </row>
    <row r="12" spans="1:18" x14ac:dyDescent="0.2">
      <c r="A12">
        <f t="shared" si="2"/>
        <v>24</v>
      </c>
      <c r="B12">
        <f>'R1'!E53</f>
        <v>296559</v>
      </c>
      <c r="C12">
        <f>'R1'!E54</f>
        <v>1399</v>
      </c>
      <c r="D12">
        <f>'R2'!E52</f>
        <v>303992</v>
      </c>
      <c r="E12">
        <v>0</v>
      </c>
      <c r="F12">
        <f>'R3'!E53</f>
        <v>311615</v>
      </c>
      <c r="G12">
        <f>'R3'!E54</f>
        <v>1029</v>
      </c>
      <c r="H12">
        <f t="shared" si="3"/>
        <v>4.7174423976341978E-3</v>
      </c>
      <c r="I12">
        <f t="shared" si="4"/>
        <v>0</v>
      </c>
      <c r="J12">
        <f t="shared" si="5"/>
        <v>3.3021516935962648E-3</v>
      </c>
      <c r="K12">
        <f t="shared" si="6"/>
        <v>1.6681196597009187E-2</v>
      </c>
      <c r="L12">
        <f t="shared" si="0"/>
        <v>0</v>
      </c>
      <c r="M12">
        <f t="shared" si="0"/>
        <v>1.1676632579901926E-2</v>
      </c>
      <c r="N12">
        <f t="shared" si="7"/>
        <v>16.681196597009187</v>
      </c>
      <c r="O12">
        <f t="shared" si="8"/>
        <v>0</v>
      </c>
      <c r="P12">
        <f t="shared" si="9"/>
        <v>11.676632579901925</v>
      </c>
      <c r="Q12">
        <f t="shared" si="10"/>
        <v>9.4526097256370374</v>
      </c>
      <c r="R12">
        <f t="shared" si="11"/>
        <v>6.9892912477702698</v>
      </c>
    </row>
    <row r="13" spans="1:18" x14ac:dyDescent="0.2">
      <c r="A13">
        <f t="shared" si="2"/>
        <v>27</v>
      </c>
      <c r="B13">
        <f>'R1'!E59</f>
        <v>298204</v>
      </c>
      <c r="C13">
        <f>'R1'!E60</f>
        <v>1074</v>
      </c>
      <c r="D13">
        <f>'R2'!E57</f>
        <v>309658</v>
      </c>
      <c r="E13">
        <v>0</v>
      </c>
      <c r="F13">
        <f>'R3'!E59</f>
        <v>300962</v>
      </c>
      <c r="G13">
        <v>0</v>
      </c>
      <c r="H13">
        <f t="shared" si="3"/>
        <v>3.6015613472656304E-3</v>
      </c>
      <c r="I13">
        <f t="shared" si="4"/>
        <v>0</v>
      </c>
      <c r="J13">
        <f t="shared" si="5"/>
        <v>0</v>
      </c>
      <c r="K13">
        <f t="shared" si="6"/>
        <v>1.2735365442947774E-2</v>
      </c>
      <c r="L13">
        <f t="shared" si="0"/>
        <v>0</v>
      </c>
      <c r="M13">
        <f t="shared" si="0"/>
        <v>0</v>
      </c>
      <c r="N13">
        <f t="shared" si="7"/>
        <v>12.735365442947774</v>
      </c>
      <c r="O13">
        <f t="shared" si="8"/>
        <v>0</v>
      </c>
      <c r="P13">
        <f t="shared" si="9"/>
        <v>0</v>
      </c>
      <c r="Q13">
        <f t="shared" si="10"/>
        <v>4.2451218143159251</v>
      </c>
      <c r="R13">
        <f t="shared" si="11"/>
        <v>6.0035088437314599</v>
      </c>
    </row>
    <row r="14" spans="1:18" x14ac:dyDescent="0.2">
      <c r="A14">
        <f t="shared" si="2"/>
        <v>30</v>
      </c>
      <c r="B14">
        <f>'R1'!E65</f>
        <v>299366</v>
      </c>
      <c r="C14">
        <v>0</v>
      </c>
      <c r="D14">
        <f>'R2'!E62</f>
        <v>302298</v>
      </c>
      <c r="E14">
        <v>0</v>
      </c>
      <c r="F14">
        <f>'R3'!E65</f>
        <v>309512</v>
      </c>
      <c r="G14">
        <v>0</v>
      </c>
      <c r="H14">
        <f t="shared" si="3"/>
        <v>0</v>
      </c>
      <c r="I14">
        <f t="shared" si="4"/>
        <v>0</v>
      </c>
      <c r="J14">
        <f t="shared" si="5"/>
        <v>0</v>
      </c>
      <c r="K14">
        <f t="shared" si="6"/>
        <v>0</v>
      </c>
      <c r="L14">
        <f t="shared" si="0"/>
        <v>0</v>
      </c>
      <c r="M14">
        <f t="shared" si="0"/>
        <v>0</v>
      </c>
      <c r="N14">
        <f t="shared" si="7"/>
        <v>0</v>
      </c>
      <c r="O14">
        <f t="shared" si="8"/>
        <v>0</v>
      </c>
      <c r="P14">
        <f t="shared" si="9"/>
        <v>0</v>
      </c>
      <c r="Q14">
        <f t="shared" si="10"/>
        <v>0</v>
      </c>
      <c r="R14">
        <f t="shared" si="11"/>
        <v>0</v>
      </c>
    </row>
    <row r="17" spans="1:10" x14ac:dyDescent="0.2">
      <c r="B17" t="s">
        <v>29</v>
      </c>
      <c r="C17" t="s">
        <v>30</v>
      </c>
      <c r="D17" t="s">
        <v>31</v>
      </c>
      <c r="F17" s="2" t="s">
        <v>36</v>
      </c>
      <c r="G17" s="2"/>
      <c r="H17" s="2"/>
      <c r="I17" s="2"/>
      <c r="J17" s="2"/>
    </row>
    <row r="18" spans="1:10" x14ac:dyDescent="0.2">
      <c r="B18" s="1" t="s">
        <v>45</v>
      </c>
      <c r="C18" s="1"/>
      <c r="D18" s="1"/>
      <c r="E18" t="s">
        <v>47</v>
      </c>
      <c r="F18" t="s">
        <v>29</v>
      </c>
      <c r="G18" t="s">
        <v>30</v>
      </c>
      <c r="H18" t="s">
        <v>31</v>
      </c>
      <c r="I18" t="s">
        <v>46</v>
      </c>
      <c r="J18" t="s">
        <v>35</v>
      </c>
    </row>
    <row r="19" spans="1:10" x14ac:dyDescent="0.2">
      <c r="A19">
        <f>A5</f>
        <v>3</v>
      </c>
      <c r="B19">
        <v>13</v>
      </c>
      <c r="C19">
        <v>12.5</v>
      </c>
      <c r="D19">
        <v>13</v>
      </c>
      <c r="E19">
        <f>A4</f>
        <v>0</v>
      </c>
      <c r="F19">
        <v>0</v>
      </c>
      <c r="G19">
        <v>0</v>
      </c>
      <c r="H19">
        <v>0</v>
      </c>
      <c r="J19">
        <v>0</v>
      </c>
    </row>
    <row r="20" spans="1:10" x14ac:dyDescent="0.2">
      <c r="A20">
        <f t="shared" ref="A20:A28" si="12">A19+3</f>
        <v>6</v>
      </c>
      <c r="B20">
        <v>13.5</v>
      </c>
      <c r="C20">
        <v>14</v>
      </c>
      <c r="D20">
        <v>14</v>
      </c>
      <c r="E20">
        <f t="shared" ref="E20:E29" si="13">A5</f>
        <v>3</v>
      </c>
      <c r="F20">
        <f t="shared" ref="F20:F29" si="14">(K5*(B19/1000))*1000</f>
        <v>1.8365254164883673</v>
      </c>
      <c r="G20">
        <f t="shared" ref="G20:G29" si="15">(L5*(C19/1000))*1000</f>
        <v>1.5094132238099929</v>
      </c>
      <c r="H20">
        <f t="shared" ref="H20:H29" si="16">(M5*(D19/1000))*1000</f>
        <v>1.9935381171918205</v>
      </c>
      <c r="I20">
        <f>AVERAGE(F20:H20)</f>
        <v>1.7798255858300605</v>
      </c>
      <c r="J20">
        <f>STDEVP(F20:H20)</f>
        <v>0.20166867414235062</v>
      </c>
    </row>
    <row r="21" spans="1:10" x14ac:dyDescent="0.2">
      <c r="A21">
        <f t="shared" si="12"/>
        <v>9</v>
      </c>
      <c r="B21">
        <v>14</v>
      </c>
      <c r="C21">
        <v>14</v>
      </c>
      <c r="D21">
        <v>13.5</v>
      </c>
      <c r="E21">
        <f t="shared" si="13"/>
        <v>6</v>
      </c>
      <c r="F21">
        <f t="shared" si="14"/>
        <v>1.9318191065710379</v>
      </c>
      <c r="G21">
        <f t="shared" si="15"/>
        <v>1.1995129794024604</v>
      </c>
      <c r="H21">
        <f t="shared" si="16"/>
        <v>1.8353112115197638</v>
      </c>
      <c r="I21">
        <f t="shared" ref="I21:I29" si="17">AVERAGE(F21:H21)</f>
        <v>1.6555477658310871</v>
      </c>
      <c r="J21">
        <f t="shared" ref="J21:J29" si="18">STDEVP(F21:H21)</f>
        <v>0.32486329255710117</v>
      </c>
    </row>
    <row r="22" spans="1:10" x14ac:dyDescent="0.2">
      <c r="A22">
        <f t="shared" si="12"/>
        <v>12</v>
      </c>
      <c r="B22">
        <v>15</v>
      </c>
      <c r="C22">
        <v>15</v>
      </c>
      <c r="D22">
        <v>14</v>
      </c>
      <c r="E22">
        <f t="shared" si="13"/>
        <v>9</v>
      </c>
      <c r="F22">
        <f t="shared" si="14"/>
        <v>1.7022229917075566</v>
      </c>
      <c r="G22">
        <f t="shared" si="15"/>
        <v>1.1837271066092931</v>
      </c>
      <c r="H22">
        <f t="shared" si="16"/>
        <v>1.6375408585503026</v>
      </c>
      <c r="I22">
        <f t="shared" si="17"/>
        <v>1.5078303189557174</v>
      </c>
      <c r="J22">
        <f t="shared" si="18"/>
        <v>0.23069187787667009</v>
      </c>
    </row>
    <row r="23" spans="1:10" x14ac:dyDescent="0.2">
      <c r="A23">
        <f t="shared" si="12"/>
        <v>15</v>
      </c>
      <c r="B23">
        <v>13</v>
      </c>
      <c r="C23">
        <v>14</v>
      </c>
      <c r="D23">
        <v>15</v>
      </c>
      <c r="E23">
        <f t="shared" si="13"/>
        <v>12</v>
      </c>
      <c r="F23">
        <f t="shared" si="14"/>
        <v>1.2357408322511538</v>
      </c>
      <c r="G23">
        <f t="shared" si="15"/>
        <v>0.38689410350217535</v>
      </c>
      <c r="H23">
        <f t="shared" si="16"/>
        <v>1.3556333406557963</v>
      </c>
      <c r="I23">
        <f t="shared" si="17"/>
        <v>0.99275609213637528</v>
      </c>
      <c r="J23">
        <f t="shared" si="18"/>
        <v>0.43119610028132177</v>
      </c>
    </row>
    <row r="24" spans="1:10" x14ac:dyDescent="0.2">
      <c r="A24">
        <f t="shared" si="12"/>
        <v>18</v>
      </c>
      <c r="B24">
        <v>13.5</v>
      </c>
      <c r="C24">
        <v>15</v>
      </c>
      <c r="D24">
        <v>15</v>
      </c>
      <c r="E24">
        <f t="shared" si="13"/>
        <v>15</v>
      </c>
      <c r="F24">
        <f t="shared" si="14"/>
        <v>0.92601283774574406</v>
      </c>
      <c r="G24">
        <f t="shared" si="15"/>
        <v>0.17729518716870049</v>
      </c>
      <c r="H24">
        <f t="shared" si="16"/>
        <v>1.0925219014165426</v>
      </c>
      <c r="I24">
        <f t="shared" si="17"/>
        <v>0.73194330877699565</v>
      </c>
      <c r="J24">
        <f t="shared" si="18"/>
        <v>0.39804289649386571</v>
      </c>
    </row>
    <row r="25" spans="1:10" x14ac:dyDescent="0.2">
      <c r="A25">
        <f t="shared" si="12"/>
        <v>21</v>
      </c>
      <c r="B25">
        <v>15</v>
      </c>
      <c r="C25">
        <v>14</v>
      </c>
      <c r="D25">
        <v>14</v>
      </c>
      <c r="E25">
        <f t="shared" si="13"/>
        <v>18</v>
      </c>
      <c r="F25">
        <f t="shared" si="14"/>
        <v>0.65047347670420608</v>
      </c>
      <c r="G25">
        <f t="shared" si="15"/>
        <v>0.17766301736423243</v>
      </c>
      <c r="H25">
        <f t="shared" si="16"/>
        <v>0.66410494942028764</v>
      </c>
      <c r="I25">
        <f t="shared" si="17"/>
        <v>0.49741381449624206</v>
      </c>
      <c r="J25">
        <f t="shared" si="18"/>
        <v>0.22616643349831117</v>
      </c>
    </row>
    <row r="26" spans="1:10" x14ac:dyDescent="0.2">
      <c r="A26">
        <f t="shared" si="12"/>
        <v>24</v>
      </c>
      <c r="B26">
        <v>13.5</v>
      </c>
      <c r="C26">
        <v>14</v>
      </c>
      <c r="D26">
        <v>15</v>
      </c>
      <c r="E26">
        <f t="shared" si="13"/>
        <v>21</v>
      </c>
      <c r="F26">
        <f t="shared" si="14"/>
        <v>0.52801430128858418</v>
      </c>
      <c r="G26">
        <f t="shared" si="15"/>
        <v>0</v>
      </c>
      <c r="H26">
        <f t="shared" si="16"/>
        <v>0.23474097391653367</v>
      </c>
      <c r="I26">
        <f t="shared" si="17"/>
        <v>0.25425175840170594</v>
      </c>
      <c r="J26">
        <f t="shared" si="18"/>
        <v>0.2160019731773116</v>
      </c>
    </row>
    <row r="27" spans="1:10" x14ac:dyDescent="0.2">
      <c r="A27">
        <f t="shared" si="12"/>
        <v>27</v>
      </c>
      <c r="B27">
        <v>14</v>
      </c>
      <c r="C27">
        <v>15</v>
      </c>
      <c r="D27">
        <v>14.5</v>
      </c>
      <c r="E27">
        <f t="shared" si="13"/>
        <v>24</v>
      </c>
      <c r="F27">
        <f t="shared" si="14"/>
        <v>0.22519615405962401</v>
      </c>
      <c r="G27">
        <f t="shared" si="15"/>
        <v>0</v>
      </c>
      <c r="H27">
        <f t="shared" si="16"/>
        <v>0.17514948869852889</v>
      </c>
      <c r="I27">
        <f t="shared" si="17"/>
        <v>0.13344854758605096</v>
      </c>
      <c r="J27">
        <f t="shared" si="18"/>
        <v>9.6548962770403854E-2</v>
      </c>
    </row>
    <row r="28" spans="1:10" x14ac:dyDescent="0.2">
      <c r="A28">
        <f t="shared" si="12"/>
        <v>30</v>
      </c>
      <c r="B28">
        <v>14.5</v>
      </c>
      <c r="C28">
        <v>15</v>
      </c>
      <c r="D28">
        <v>14.5</v>
      </c>
      <c r="E28">
        <f t="shared" si="13"/>
        <v>27</v>
      </c>
      <c r="F28">
        <f t="shared" si="14"/>
        <v>0.17829511620126884</v>
      </c>
      <c r="G28">
        <f t="shared" si="15"/>
        <v>0</v>
      </c>
      <c r="H28">
        <f t="shared" si="16"/>
        <v>0</v>
      </c>
      <c r="I28">
        <f t="shared" si="17"/>
        <v>5.9431705400422946E-2</v>
      </c>
      <c r="J28">
        <f t="shared" si="18"/>
        <v>8.4049123812240445E-2</v>
      </c>
    </row>
    <row r="29" spans="1:10" x14ac:dyDescent="0.2">
      <c r="E29">
        <f t="shared" si="13"/>
        <v>30</v>
      </c>
      <c r="F29">
        <f t="shared" si="14"/>
        <v>0</v>
      </c>
      <c r="G29">
        <f t="shared" si="15"/>
        <v>0</v>
      </c>
      <c r="H29">
        <f t="shared" si="16"/>
        <v>0</v>
      </c>
      <c r="I29">
        <f t="shared" si="17"/>
        <v>0</v>
      </c>
      <c r="J29">
        <f t="shared" si="18"/>
        <v>0</v>
      </c>
    </row>
    <row r="31" spans="1:10" x14ac:dyDescent="0.2">
      <c r="E31">
        <v>0</v>
      </c>
      <c r="F31">
        <v>0</v>
      </c>
      <c r="G31">
        <v>0</v>
      </c>
      <c r="H31">
        <v>0</v>
      </c>
      <c r="I31">
        <f>AVERAGE(F31:H31)</f>
        <v>0</v>
      </c>
      <c r="J31">
        <f>STDEVP(F31:H31)</f>
        <v>0</v>
      </c>
    </row>
    <row r="32" spans="1:10" x14ac:dyDescent="0.2">
      <c r="E32">
        <v>3</v>
      </c>
      <c r="F32">
        <f>F31+F20</f>
        <v>1.8365254164883673</v>
      </c>
      <c r="G32">
        <f>G31+G20</f>
        <v>1.5094132238099929</v>
      </c>
      <c r="H32">
        <f>H31+H20</f>
        <v>1.9935381171918205</v>
      </c>
      <c r="I32">
        <f t="shared" ref="I32:I41" si="19">AVERAGE(F32:H32)</f>
        <v>1.7798255858300605</v>
      </c>
      <c r="J32">
        <f t="shared" ref="J32:J41" si="20">STDEVP(F32:H32)</f>
        <v>0.20166867414235062</v>
      </c>
    </row>
    <row r="33" spans="5:10" x14ac:dyDescent="0.2">
      <c r="E33">
        <v>6</v>
      </c>
      <c r="F33">
        <f>F32+F21</f>
        <v>3.7683445230594055</v>
      </c>
      <c r="G33">
        <f t="shared" ref="G33:G41" si="21">G32+G21</f>
        <v>2.708926203212453</v>
      </c>
      <c r="H33">
        <f t="shared" ref="H33:H41" si="22">H32+H21</f>
        <v>3.8288493287115841</v>
      </c>
      <c r="I33">
        <f t="shared" si="19"/>
        <v>3.4353733516611471</v>
      </c>
      <c r="J33">
        <f t="shared" si="20"/>
        <v>0.51426925664395107</v>
      </c>
    </row>
    <row r="34" spans="5:10" x14ac:dyDescent="0.2">
      <c r="E34">
        <v>9</v>
      </c>
      <c r="F34">
        <f>F33+F22</f>
        <v>5.4705675147669623</v>
      </c>
      <c r="G34">
        <f t="shared" si="21"/>
        <v>3.8926533098217462</v>
      </c>
      <c r="H34">
        <f t="shared" si="22"/>
        <v>5.4663901872618865</v>
      </c>
      <c r="I34">
        <f t="shared" si="19"/>
        <v>4.9432036706168647</v>
      </c>
      <c r="J34">
        <f t="shared" si="20"/>
        <v>0.74285324164841526</v>
      </c>
    </row>
    <row r="35" spans="5:10" x14ac:dyDescent="0.2">
      <c r="E35">
        <v>12</v>
      </c>
      <c r="F35">
        <f>F34+F23</f>
        <v>6.7063083470181164</v>
      </c>
      <c r="G35">
        <f t="shared" si="21"/>
        <v>4.2795474133239217</v>
      </c>
      <c r="H35">
        <f t="shared" si="22"/>
        <v>6.8220235279176826</v>
      </c>
      <c r="I35">
        <f t="shared" si="19"/>
        <v>5.9359597627532397</v>
      </c>
      <c r="J35">
        <f t="shared" si="20"/>
        <v>1.1722126952275991</v>
      </c>
    </row>
    <row r="36" spans="5:10" x14ac:dyDescent="0.2">
      <c r="E36">
        <v>15</v>
      </c>
      <c r="F36">
        <f t="shared" ref="F36:F41" si="23">F35+F24</f>
        <v>7.6323211847638603</v>
      </c>
      <c r="G36">
        <f t="shared" si="21"/>
        <v>4.4568426004926218</v>
      </c>
      <c r="H36">
        <f t="shared" si="22"/>
        <v>7.9145454293342254</v>
      </c>
      <c r="I36">
        <f t="shared" si="19"/>
        <v>6.6679030715302359</v>
      </c>
      <c r="J36">
        <f t="shared" si="20"/>
        <v>1.5676955350651149</v>
      </c>
    </row>
    <row r="37" spans="5:10" x14ac:dyDescent="0.2">
      <c r="E37">
        <v>18</v>
      </c>
      <c r="F37">
        <f t="shared" si="23"/>
        <v>8.282794661468067</v>
      </c>
      <c r="G37">
        <f t="shared" si="21"/>
        <v>4.6345056178568544</v>
      </c>
      <c r="H37">
        <f>H36+H25</f>
        <v>8.5786503787545136</v>
      </c>
      <c r="I37">
        <f t="shared" si="19"/>
        <v>7.1653168860264786</v>
      </c>
      <c r="J37">
        <f t="shared" si="20"/>
        <v>1.7936251759464708</v>
      </c>
    </row>
    <row r="38" spans="5:10" x14ac:dyDescent="0.2">
      <c r="E38">
        <v>21</v>
      </c>
      <c r="F38">
        <f t="shared" si="23"/>
        <v>8.810808962756651</v>
      </c>
      <c r="G38">
        <f t="shared" si="21"/>
        <v>4.6345056178568544</v>
      </c>
      <c r="H38">
        <f t="shared" si="22"/>
        <v>8.8133913526710472</v>
      </c>
      <c r="I38">
        <f t="shared" si="19"/>
        <v>7.4195686444281845</v>
      </c>
      <c r="J38">
        <f t="shared" si="20"/>
        <v>1.9693372343109772</v>
      </c>
    </row>
    <row r="39" spans="5:10" x14ac:dyDescent="0.2">
      <c r="E39">
        <v>24</v>
      </c>
      <c r="F39">
        <f t="shared" si="23"/>
        <v>9.0360051168162752</v>
      </c>
      <c r="G39">
        <f t="shared" si="21"/>
        <v>4.6345056178568544</v>
      </c>
      <c r="H39">
        <f t="shared" si="22"/>
        <v>8.9885408413695753</v>
      </c>
      <c r="I39">
        <f t="shared" si="19"/>
        <v>7.5530171920142353</v>
      </c>
      <c r="J39">
        <f t="shared" si="20"/>
        <v>2.0637902946970894</v>
      </c>
    </row>
    <row r="40" spans="5:10" x14ac:dyDescent="0.2">
      <c r="E40">
        <v>27</v>
      </c>
      <c r="F40">
        <f>F39+F28</f>
        <v>9.2143002330175445</v>
      </c>
      <c r="G40">
        <f t="shared" si="21"/>
        <v>4.6345056178568544</v>
      </c>
      <c r="H40">
        <f t="shared" si="22"/>
        <v>8.9885408413695753</v>
      </c>
      <c r="I40">
        <f t="shared" si="19"/>
        <v>7.6124488974146587</v>
      </c>
      <c r="J40">
        <f t="shared" si="20"/>
        <v>2.107739936191833</v>
      </c>
    </row>
    <row r="41" spans="5:10" x14ac:dyDescent="0.2">
      <c r="E41">
        <v>30</v>
      </c>
      <c r="F41">
        <f t="shared" si="23"/>
        <v>9.2143002330175445</v>
      </c>
      <c r="G41">
        <f t="shared" si="21"/>
        <v>4.6345056178568544</v>
      </c>
      <c r="H41">
        <f t="shared" si="22"/>
        <v>8.9885408413695753</v>
      </c>
      <c r="I41">
        <f t="shared" si="19"/>
        <v>7.6124488974146587</v>
      </c>
      <c r="J41">
        <f t="shared" si="20"/>
        <v>2.107739936191833</v>
      </c>
    </row>
  </sheetData>
  <mergeCells count="8">
    <mergeCell ref="K3:M3"/>
    <mergeCell ref="N3:P3"/>
    <mergeCell ref="B18:D18"/>
    <mergeCell ref="F17:J17"/>
    <mergeCell ref="B2:C2"/>
    <mergeCell ref="D2:E2"/>
    <mergeCell ref="F2:G2"/>
    <mergeCell ref="H3:J3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64DC-1F3A-7C43-96FB-A9B00C533845}">
  <dimension ref="B2:G8"/>
  <sheetViews>
    <sheetView workbookViewId="0">
      <selection activeCell="G8" sqref="G8"/>
    </sheetView>
  </sheetViews>
  <sheetFormatPr baseColWidth="10" defaultRowHeight="16" x14ac:dyDescent="0.2"/>
  <cols>
    <col min="2" max="2" width="16.6640625" bestFit="1" customWidth="1"/>
    <col min="3" max="3" width="19.1640625" bestFit="1" customWidth="1"/>
    <col min="4" max="4" width="21.83203125" bestFit="1" customWidth="1"/>
    <col min="5" max="5" width="25.33203125" bestFit="1" customWidth="1"/>
    <col min="6" max="6" width="22.1640625" bestFit="1" customWidth="1"/>
    <col min="7" max="7" width="25.33203125" bestFit="1" customWidth="1"/>
  </cols>
  <sheetData>
    <row r="2" spans="2:7" x14ac:dyDescent="0.2">
      <c r="B2" t="s">
        <v>37</v>
      </c>
      <c r="C2" t="s">
        <v>38</v>
      </c>
      <c r="D2" t="s">
        <v>40</v>
      </c>
    </row>
    <row r="3" spans="2:7" x14ac:dyDescent="0.2">
      <c r="B3">
        <v>15</v>
      </c>
      <c r="C3">
        <v>39.69</v>
      </c>
      <c r="D3">
        <f>0.4*(C3/100)</f>
        <v>0.15876000000000001</v>
      </c>
    </row>
    <row r="4" spans="2:7" x14ac:dyDescent="0.2">
      <c r="B4">
        <v>16</v>
      </c>
      <c r="C4">
        <v>50.79</v>
      </c>
      <c r="D4">
        <f>0.4*(C4/100)</f>
        <v>0.20316000000000001</v>
      </c>
    </row>
    <row r="5" spans="2:7" x14ac:dyDescent="0.2">
      <c r="D5" t="s">
        <v>41</v>
      </c>
      <c r="E5" t="s">
        <v>39</v>
      </c>
      <c r="F5" t="s">
        <v>44</v>
      </c>
      <c r="G5" t="s">
        <v>35</v>
      </c>
    </row>
    <row r="6" spans="2:7" x14ac:dyDescent="0.2">
      <c r="B6" t="s">
        <v>43</v>
      </c>
      <c r="C6" t="s">
        <v>29</v>
      </c>
      <c r="D6">
        <f>D3*2</f>
        <v>0.31752000000000002</v>
      </c>
      <c r="E6">
        <f>Tabelle4!$F$41/(TTN!D6/1000)</f>
        <v>29019.590051075662</v>
      </c>
    </row>
    <row r="7" spans="2:7" x14ac:dyDescent="0.2">
      <c r="B7" t="s">
        <v>42</v>
      </c>
      <c r="C7" t="s">
        <v>30</v>
      </c>
      <c r="D7">
        <f>D4*1.5</f>
        <v>0.30474000000000001</v>
      </c>
      <c r="E7">
        <f>Tabelle4!$G$41/(TTN!D7/1000)</f>
        <v>15208.064638238677</v>
      </c>
      <c r="F7">
        <f>AVERAGE(E6:E8)</f>
        <v>22116.493974151555</v>
      </c>
      <c r="G7">
        <f>STDEVP(E6:E8)</f>
        <v>5638.5328996172238</v>
      </c>
    </row>
    <row r="8" spans="2:7" x14ac:dyDescent="0.2">
      <c r="B8" t="s">
        <v>43</v>
      </c>
      <c r="C8" t="s">
        <v>31</v>
      </c>
      <c r="D8">
        <f>D4*2</f>
        <v>0.40632000000000001</v>
      </c>
      <c r="E8">
        <f>Tabelle4!$H$41/(TTN!D8/1000)</f>
        <v>22121.82723314032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R1</vt:lpstr>
      <vt:lpstr>R2</vt:lpstr>
      <vt:lpstr>R3</vt:lpstr>
      <vt:lpstr>Tabelle4</vt:lpstr>
      <vt:lpstr>TTN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Dirks, Tim</cp:lastModifiedBy>
  <dcterms:created xsi:type="dcterms:W3CDTF">2024-05-22T07:45:28Z</dcterms:created>
  <dcterms:modified xsi:type="dcterms:W3CDTF">2025-10-23T06:18:53Z</dcterms:modified>
</cp:coreProperties>
</file>