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mikroben-server/Bandow Lab Users/Tim Dirks/PostDoc/Manuskripte/Optimization CPJ/Excel Sheets/"/>
    </mc:Choice>
  </mc:AlternateContent>
  <xr:revisionPtr revIDLastSave="0" documentId="13_ncr:1_{42044F4F-2EE1-1844-8B46-E238CF3C1A57}" xr6:coauthVersionLast="47" xr6:coauthVersionMax="47" xr10:uidLastSave="{00000000-0000-0000-0000-000000000000}"/>
  <bookViews>
    <workbookView xWindow="-30620" yWindow="3840" windowWidth="26840" windowHeight="15940" xr2:uid="{83F247AB-2EAD-B14C-B635-CB4C7CE51FF5}"/>
  </bookViews>
  <sheets>
    <sheet name="40 min biocat Relizymes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  <c r="N15" i="1"/>
  <c r="N7" i="1"/>
  <c r="B67" i="1"/>
  <c r="C67" i="1"/>
  <c r="D67" i="1"/>
  <c r="E67" i="1"/>
  <c r="B68" i="1"/>
  <c r="C68" i="1"/>
  <c r="D68" i="1"/>
  <c r="E68" i="1"/>
  <c r="B69" i="1"/>
  <c r="C69" i="1"/>
  <c r="D69" i="1"/>
  <c r="E69" i="1"/>
  <c r="B70" i="1"/>
  <c r="C70" i="1"/>
  <c r="D70" i="1"/>
  <c r="E70" i="1"/>
  <c r="B71" i="1"/>
  <c r="C71" i="1"/>
  <c r="D71" i="1"/>
  <c r="E71" i="1"/>
  <c r="B72" i="1"/>
  <c r="C72" i="1"/>
  <c r="D72" i="1"/>
  <c r="E72" i="1"/>
  <c r="B73" i="1"/>
  <c r="C73" i="1"/>
  <c r="D73" i="1"/>
  <c r="E73" i="1"/>
  <c r="B74" i="1"/>
  <c r="C74" i="1"/>
  <c r="D74" i="1"/>
  <c r="E74" i="1"/>
  <c r="C66" i="1"/>
  <c r="D66" i="1"/>
  <c r="E66" i="1"/>
  <c r="B66" i="1"/>
  <c r="I22" i="1" l="1"/>
  <c r="I23" i="1" s="1"/>
  <c r="I24" i="1" s="1"/>
  <c r="I25" i="1" s="1"/>
  <c r="I26" i="1" s="1"/>
  <c r="I27" i="1" s="1"/>
  <c r="I28" i="1" s="1"/>
  <c r="I29" i="1" s="1"/>
  <c r="A67" i="1"/>
  <c r="A68" i="1" s="1"/>
  <c r="A69" i="1" s="1"/>
  <c r="A70" i="1" s="1"/>
  <c r="A71" i="1" s="1"/>
  <c r="A72" i="1" s="1"/>
  <c r="A73" i="1" s="1"/>
  <c r="A74" i="1" s="1"/>
  <c r="B55" i="1"/>
  <c r="C55" i="1"/>
  <c r="C54" i="1"/>
  <c r="B54" i="1"/>
  <c r="A56" i="1"/>
  <c r="A57" i="1" s="1"/>
  <c r="A58" i="1" s="1"/>
  <c r="A59" i="1" s="1"/>
  <c r="A60" i="1" s="1"/>
  <c r="A61" i="1" s="1"/>
  <c r="A62" i="1" s="1"/>
  <c r="A55" i="1"/>
  <c r="C42" i="1"/>
  <c r="C41" i="1"/>
  <c r="B41" i="1"/>
  <c r="A42" i="1"/>
  <c r="A43" i="1" s="1"/>
  <c r="A44" i="1" s="1"/>
  <c r="A45" i="1" s="1"/>
  <c r="A46" i="1" s="1"/>
  <c r="A47" i="1" s="1"/>
  <c r="A48" i="1" s="1"/>
  <c r="A49" i="1" s="1"/>
  <c r="I8" i="1"/>
  <c r="I9" i="1" s="1"/>
  <c r="I10" i="1" s="1"/>
  <c r="I11" i="1" s="1"/>
  <c r="I12" i="1" s="1"/>
  <c r="I13" i="1" s="1"/>
  <c r="I14" i="1" s="1"/>
  <c r="I15" i="1" s="1"/>
  <c r="G34" i="1"/>
  <c r="L13" i="1" s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F33" i="1" s="1"/>
  <c r="G33" i="1" s="1"/>
  <c r="L12" i="1" s="1"/>
  <c r="C33" i="1"/>
  <c r="D33" i="1"/>
  <c r="E33" i="1"/>
  <c r="B34" i="1"/>
  <c r="C34" i="1"/>
  <c r="D34" i="1"/>
  <c r="E34" i="1"/>
  <c r="F34" i="1" s="1"/>
  <c r="B35" i="1"/>
  <c r="F35" i="1" s="1"/>
  <c r="G35" i="1" s="1"/>
  <c r="L14" i="1" s="1"/>
  <c r="C35" i="1"/>
  <c r="D35" i="1"/>
  <c r="E35" i="1"/>
  <c r="B36" i="1"/>
  <c r="C36" i="1"/>
  <c r="D36" i="1"/>
  <c r="E36" i="1"/>
  <c r="F36" i="1" s="1"/>
  <c r="G36" i="1" s="1"/>
  <c r="L15" i="1" s="1"/>
  <c r="F29" i="1"/>
  <c r="G29" i="1" s="1"/>
  <c r="L8" i="1" s="1"/>
  <c r="F31" i="1"/>
  <c r="G31" i="1" s="1"/>
  <c r="L10" i="1" s="1"/>
  <c r="C28" i="1"/>
  <c r="D28" i="1"/>
  <c r="E28" i="1"/>
  <c r="B28" i="1"/>
  <c r="F28" i="1" s="1"/>
  <c r="G28" i="1" s="1"/>
  <c r="L7" i="1" s="1"/>
  <c r="A29" i="1"/>
  <c r="A30" i="1" s="1"/>
  <c r="A31" i="1" s="1"/>
  <c r="A32" i="1" s="1"/>
  <c r="A33" i="1" s="1"/>
  <c r="A34" i="1" s="1"/>
  <c r="A35" i="1" s="1"/>
  <c r="A36" i="1" s="1"/>
  <c r="F17" i="1"/>
  <c r="G17" i="1" s="1"/>
  <c r="K8" i="1" s="1"/>
  <c r="F23" i="1"/>
  <c r="G23" i="1" s="1"/>
  <c r="K14" i="1" s="1"/>
  <c r="F16" i="1"/>
  <c r="G16" i="1" s="1"/>
  <c r="K7" i="1" s="1"/>
  <c r="B17" i="1"/>
  <c r="C17" i="1"/>
  <c r="D17" i="1"/>
  <c r="E17" i="1"/>
  <c r="B18" i="1"/>
  <c r="F18" i="1" s="1"/>
  <c r="G18" i="1" s="1"/>
  <c r="K9" i="1" s="1"/>
  <c r="C18" i="1"/>
  <c r="D18" i="1"/>
  <c r="E18" i="1"/>
  <c r="B19" i="1"/>
  <c r="F19" i="1" s="1"/>
  <c r="G19" i="1" s="1"/>
  <c r="K10" i="1" s="1"/>
  <c r="C19" i="1"/>
  <c r="D19" i="1"/>
  <c r="E19" i="1"/>
  <c r="B20" i="1"/>
  <c r="F20" i="1" s="1"/>
  <c r="G20" i="1" s="1"/>
  <c r="K11" i="1" s="1"/>
  <c r="C20" i="1"/>
  <c r="D20" i="1"/>
  <c r="E20" i="1"/>
  <c r="B21" i="1"/>
  <c r="C21" i="1"/>
  <c r="D21" i="1"/>
  <c r="E21" i="1"/>
  <c r="F21" i="1" s="1"/>
  <c r="G21" i="1" s="1"/>
  <c r="K12" i="1" s="1"/>
  <c r="B22" i="1"/>
  <c r="F22" i="1" s="1"/>
  <c r="G22" i="1" s="1"/>
  <c r="K13" i="1" s="1"/>
  <c r="C22" i="1"/>
  <c r="D22" i="1"/>
  <c r="E22" i="1"/>
  <c r="B23" i="1"/>
  <c r="C23" i="1"/>
  <c r="D23" i="1"/>
  <c r="E23" i="1"/>
  <c r="B24" i="1"/>
  <c r="F24" i="1" s="1"/>
  <c r="G24" i="1" s="1"/>
  <c r="K15" i="1" s="1"/>
  <c r="C24" i="1"/>
  <c r="D24" i="1"/>
  <c r="E24" i="1"/>
  <c r="C16" i="1"/>
  <c r="D16" i="1"/>
  <c r="E16" i="1"/>
  <c r="B16" i="1"/>
  <c r="A17" i="1"/>
  <c r="A18" i="1" s="1"/>
  <c r="A19" i="1" s="1"/>
  <c r="A20" i="1" s="1"/>
  <c r="A21" i="1" s="1"/>
  <c r="A22" i="1" s="1"/>
  <c r="A23" i="1" s="1"/>
  <c r="A24" i="1" s="1"/>
  <c r="G7" i="1"/>
  <c r="J9" i="1" s="1"/>
  <c r="G13" i="1"/>
  <c r="J15" i="1" s="1"/>
  <c r="B8" i="1"/>
  <c r="F8" i="1" s="1"/>
  <c r="G8" i="1" s="1"/>
  <c r="J10" i="1" s="1"/>
  <c r="C8" i="1"/>
  <c r="D8" i="1"/>
  <c r="E8" i="1"/>
  <c r="B9" i="1"/>
  <c r="F9" i="1" s="1"/>
  <c r="G9" i="1" s="1"/>
  <c r="J11" i="1" s="1"/>
  <c r="C9" i="1"/>
  <c r="D9" i="1"/>
  <c r="E9" i="1"/>
  <c r="B10" i="1"/>
  <c r="F10" i="1" s="1"/>
  <c r="G10" i="1" s="1"/>
  <c r="J12" i="1" s="1"/>
  <c r="C10" i="1"/>
  <c r="D10" i="1"/>
  <c r="E10" i="1"/>
  <c r="B11" i="1"/>
  <c r="F11" i="1" s="1"/>
  <c r="G11" i="1" s="1"/>
  <c r="J13" i="1" s="1"/>
  <c r="C11" i="1"/>
  <c r="D11" i="1"/>
  <c r="E11" i="1"/>
  <c r="B12" i="1"/>
  <c r="F12" i="1" s="1"/>
  <c r="G12" i="1" s="1"/>
  <c r="J14" i="1" s="1"/>
  <c r="C12" i="1"/>
  <c r="D12" i="1"/>
  <c r="E12" i="1"/>
  <c r="B13" i="1"/>
  <c r="F13" i="1" s="1"/>
  <c r="C13" i="1"/>
  <c r="D13" i="1"/>
  <c r="E13" i="1"/>
  <c r="B6" i="1"/>
  <c r="F6" i="1" s="1"/>
  <c r="G6" i="1" s="1"/>
  <c r="J8" i="1" s="1"/>
  <c r="C6" i="1"/>
  <c r="D6" i="1"/>
  <c r="E6" i="1"/>
  <c r="B7" i="1"/>
  <c r="F7" i="1" s="1"/>
  <c r="C7" i="1"/>
  <c r="D7" i="1"/>
  <c r="E7" i="1"/>
  <c r="C5" i="1"/>
  <c r="D5" i="1"/>
  <c r="E5" i="1"/>
  <c r="B5" i="1"/>
  <c r="F5" i="1" s="1"/>
  <c r="G5" i="1" s="1"/>
  <c r="J7" i="1" s="1"/>
  <c r="A6" i="1"/>
  <c r="A7" i="1" s="1"/>
  <c r="A8" i="1" s="1"/>
  <c r="A9" i="1" s="1"/>
  <c r="A10" i="1" s="1"/>
  <c r="A11" i="1" s="1"/>
  <c r="A12" i="1" s="1"/>
  <c r="A13" i="1" s="1"/>
  <c r="F32" i="1" l="1"/>
  <c r="G32" i="1" s="1"/>
  <c r="L11" i="1" s="1"/>
  <c r="F30" i="1"/>
  <c r="G30" i="1" s="1"/>
  <c r="L9" i="1" s="1"/>
  <c r="M12" i="1"/>
  <c r="M9" i="1"/>
  <c r="M13" i="1"/>
  <c r="M11" i="1"/>
  <c r="M10" i="1"/>
  <c r="M7" i="1"/>
  <c r="M8" i="1"/>
  <c r="M15" i="1"/>
  <c r="M14" i="1"/>
  <c r="F66" i="1" l="1"/>
  <c r="G66" i="1" s="1"/>
  <c r="L21" i="1" s="1"/>
  <c r="D55" i="1"/>
  <c r="D54" i="1"/>
  <c r="D41" i="1"/>
  <c r="F74" i="1" l="1"/>
  <c r="G74" i="1" s="1"/>
  <c r="L29" i="1" s="1"/>
  <c r="F71" i="1"/>
  <c r="G71" i="1" s="1"/>
  <c r="L26" i="1" s="1"/>
  <c r="F73" i="1"/>
  <c r="G73" i="1" s="1"/>
  <c r="L28" i="1" s="1"/>
  <c r="F67" i="1"/>
  <c r="G67" i="1" s="1"/>
  <c r="L22" i="1" s="1"/>
  <c r="F72" i="1"/>
  <c r="G72" i="1" s="1"/>
  <c r="L27" i="1" s="1"/>
  <c r="F69" i="1"/>
  <c r="G69" i="1" s="1"/>
  <c r="L24" i="1" s="1"/>
  <c r="F68" i="1"/>
  <c r="G68" i="1" s="1"/>
  <c r="L23" i="1" s="1"/>
  <c r="F70" i="1"/>
  <c r="G70" i="1" s="1"/>
  <c r="L25" i="1" s="1"/>
  <c r="C62" i="1" l="1"/>
  <c r="B62" i="1"/>
  <c r="E61" i="1"/>
  <c r="C60" i="1"/>
  <c r="C59" i="1"/>
  <c r="B59" i="1"/>
  <c r="C58" i="1"/>
  <c r="B58" i="1"/>
  <c r="C57" i="1"/>
  <c r="B57" i="1"/>
  <c r="C56" i="1"/>
  <c r="B56" i="1"/>
  <c r="E55" i="1"/>
  <c r="F55" i="1" s="1"/>
  <c r="G55" i="1" s="1"/>
  <c r="K22" i="1" s="1"/>
  <c r="C49" i="1"/>
  <c r="B49" i="1"/>
  <c r="E48" i="1"/>
  <c r="B48" i="1"/>
  <c r="F48" i="1" s="1"/>
  <c r="G48" i="1" s="1"/>
  <c r="J28" i="1" s="1"/>
  <c r="C47" i="1"/>
  <c r="B47" i="1"/>
  <c r="B46" i="1"/>
  <c r="E45" i="1"/>
  <c r="C44" i="1"/>
  <c r="B44" i="1"/>
  <c r="C43" i="1"/>
  <c r="E42" i="1"/>
  <c r="B42" i="1"/>
  <c r="F42" i="1" s="1"/>
  <c r="G42" i="1" s="1"/>
  <c r="J22" i="1" s="1"/>
  <c r="E41" i="1"/>
  <c r="F41" i="1" s="1"/>
  <c r="G41" i="1" s="1"/>
  <c r="J21" i="1" s="1"/>
  <c r="N22" i="1" l="1"/>
  <c r="M22" i="1"/>
  <c r="E44" i="1"/>
  <c r="B43" i="1"/>
  <c r="E54" i="1"/>
  <c r="F54" i="1" s="1"/>
  <c r="G54" i="1" s="1"/>
  <c r="K21" i="1" s="1"/>
  <c r="E58" i="1"/>
  <c r="F58" i="1" s="1"/>
  <c r="G58" i="1" s="1"/>
  <c r="K25" i="1" s="1"/>
  <c r="B60" i="1"/>
  <c r="F60" i="1" s="1"/>
  <c r="G60" i="1" s="1"/>
  <c r="K27" i="1" s="1"/>
  <c r="E47" i="1"/>
  <c r="C48" i="1"/>
  <c r="E56" i="1"/>
  <c r="F56" i="1" s="1"/>
  <c r="G56" i="1" s="1"/>
  <c r="K23" i="1" s="1"/>
  <c r="E57" i="1"/>
  <c r="F57" i="1" s="1"/>
  <c r="G57" i="1" s="1"/>
  <c r="K24" i="1" s="1"/>
  <c r="E62" i="1"/>
  <c r="F62" i="1" s="1"/>
  <c r="G62" i="1" s="1"/>
  <c r="K29" i="1" s="1"/>
  <c r="E60" i="1"/>
  <c r="B45" i="1"/>
  <c r="F45" i="1" s="1"/>
  <c r="G45" i="1" s="1"/>
  <c r="J25" i="1" s="1"/>
  <c r="C46" i="1"/>
  <c r="F49" i="1"/>
  <c r="G49" i="1" s="1"/>
  <c r="J29" i="1" s="1"/>
  <c r="B61" i="1"/>
  <c r="F61" i="1" s="1"/>
  <c r="G61" i="1" s="1"/>
  <c r="K28" i="1" s="1"/>
  <c r="C45" i="1"/>
  <c r="E43" i="1"/>
  <c r="F46" i="1"/>
  <c r="G46" i="1" s="1"/>
  <c r="J26" i="1" s="1"/>
  <c r="N21" i="1"/>
  <c r="M21" i="1"/>
  <c r="F44" i="1"/>
  <c r="G44" i="1" s="1"/>
  <c r="J24" i="1" s="1"/>
  <c r="E46" i="1"/>
  <c r="C61" i="1"/>
  <c r="F47" i="1"/>
  <c r="G47" i="1" s="1"/>
  <c r="J27" i="1" s="1"/>
  <c r="E49" i="1"/>
  <c r="E59" i="1"/>
  <c r="F59" i="1" s="1"/>
  <c r="G59" i="1" s="1"/>
  <c r="K26" i="1" s="1"/>
  <c r="D61" i="1"/>
  <c r="N28" i="1" l="1"/>
  <c r="M28" i="1"/>
  <c r="D49" i="1"/>
  <c r="D47" i="1"/>
  <c r="D46" i="1"/>
  <c r="D42" i="1"/>
  <c r="D59" i="1"/>
  <c r="F43" i="1"/>
  <c r="G43" i="1" s="1"/>
  <c r="J23" i="1" s="1"/>
  <c r="M29" i="1"/>
  <c r="N29" i="1"/>
  <c r="D45" i="1"/>
  <c r="M27" i="1"/>
  <c r="N27" i="1"/>
  <c r="D43" i="1"/>
  <c r="N26" i="1"/>
  <c r="M26" i="1"/>
  <c r="D60" i="1"/>
  <c r="D62" i="1"/>
  <c r="D57" i="1"/>
  <c r="N25" i="1"/>
  <c r="M25" i="1"/>
  <c r="D48" i="1"/>
  <c r="N24" i="1"/>
  <c r="M24" i="1"/>
  <c r="D56" i="1"/>
  <c r="D44" i="1"/>
  <c r="D58" i="1"/>
  <c r="N23" i="1" l="1"/>
  <c r="M23" i="1"/>
</calcChain>
</file>

<file path=xl/sharedStrings.xml><?xml version="1.0" encoding="utf-8"?>
<sst xmlns="http://schemas.openxmlformats.org/spreadsheetml/2006/main" count="63" uniqueCount="17">
  <si>
    <t xml:space="preserve">HA403M </t>
  </si>
  <si>
    <t>R-PhOl</t>
  </si>
  <si>
    <t>S-PhOl</t>
  </si>
  <si>
    <t>total</t>
  </si>
  <si>
    <t>internal standard</t>
  </si>
  <si>
    <t>normalized</t>
  </si>
  <si>
    <t>slope</t>
  </si>
  <si>
    <t>y-axis</t>
  </si>
  <si>
    <t>R-PhOl [mM]</t>
  </si>
  <si>
    <t>R1</t>
  </si>
  <si>
    <t>R2</t>
  </si>
  <si>
    <t>R3</t>
  </si>
  <si>
    <t>STABWN</t>
  </si>
  <si>
    <t>HA403M</t>
  </si>
  <si>
    <t xml:space="preserve">EA403M </t>
  </si>
  <si>
    <t>EA403M</t>
  </si>
  <si>
    <t>calibration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</si>
</sst>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HA403M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'40 min biocat Relizymes'!$N$7:$N$15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1.1615192668111483E-2</c:v>
                  </c:pt>
                  <c:pt idx="2">
                    <c:v>1.8167171179781293E-2</c:v>
                  </c:pt>
                  <c:pt idx="3">
                    <c:v>4.6949246813902869E-2</c:v>
                  </c:pt>
                  <c:pt idx="4">
                    <c:v>5.582509030122848E-2</c:v>
                  </c:pt>
                  <c:pt idx="5">
                    <c:v>7.2669830861397347E-2</c:v>
                  </c:pt>
                  <c:pt idx="6">
                    <c:v>6.5840768247598783E-2</c:v>
                  </c:pt>
                  <c:pt idx="7">
                    <c:v>8.4180762970993417E-2</c:v>
                  </c:pt>
                  <c:pt idx="8">
                    <c:v>0.12591386352327824</c:v>
                  </c:pt>
                </c:numCache>
              </c:numRef>
            </c:plus>
            <c:minus>
              <c:numRef>
                <c:f>'40 min biocat Relizymes'!$N$7:$N$15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1.1615192668111483E-2</c:v>
                  </c:pt>
                  <c:pt idx="2">
                    <c:v>1.8167171179781293E-2</c:v>
                  </c:pt>
                  <c:pt idx="3">
                    <c:v>4.6949246813902869E-2</c:v>
                  </c:pt>
                  <c:pt idx="4">
                    <c:v>5.582509030122848E-2</c:v>
                  </c:pt>
                  <c:pt idx="5">
                    <c:v>7.2669830861397347E-2</c:v>
                  </c:pt>
                  <c:pt idx="6">
                    <c:v>6.5840768247598783E-2</c:v>
                  </c:pt>
                  <c:pt idx="7">
                    <c:v>8.4180762970993417E-2</c:v>
                  </c:pt>
                  <c:pt idx="8">
                    <c:v>0.12591386352327824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'40 min biocat Relizymes'!$I$7:$I$15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xVal>
          <c:yVal>
            <c:numRef>
              <c:f>'40 min biocat Relizymes'!$M$7:$M$15</c:f>
              <c:numCache>
                <c:formatCode>0.000</c:formatCode>
                <c:ptCount val="9"/>
                <c:pt idx="0">
                  <c:v>0</c:v>
                </c:pt>
                <c:pt idx="1">
                  <c:v>0.18425847276160559</c:v>
                </c:pt>
                <c:pt idx="2">
                  <c:v>0.45732242150647884</c:v>
                </c:pt>
                <c:pt idx="3">
                  <c:v>0.73627835967221822</c:v>
                </c:pt>
                <c:pt idx="4">
                  <c:v>0.97358886054177241</c:v>
                </c:pt>
                <c:pt idx="5">
                  <c:v>1.1954018488182347</c:v>
                </c:pt>
                <c:pt idx="6">
                  <c:v>1.3998754911845961</c:v>
                </c:pt>
                <c:pt idx="7">
                  <c:v>1.5920168023589916</c:v>
                </c:pt>
                <c:pt idx="8">
                  <c:v>1.7299023235522373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78-C149-AC6F-C7F51CFC4AF7}"/>
            </c:ext>
          </c:extLst>
        </c:ser>
        <c:ser>
          <c:idx val="1"/>
          <c:order val="1"/>
          <c:tx>
            <c:v>EA403M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'40 min biocat Relizymes'!$N$21:$N$29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0.10014441799413359</c:v>
                  </c:pt>
                  <c:pt idx="2">
                    <c:v>2.4845013617437291E-2</c:v>
                  </c:pt>
                  <c:pt idx="3">
                    <c:v>1.8737213861291038E-2</c:v>
                  </c:pt>
                  <c:pt idx="4">
                    <c:v>1.3659478908693687E-2</c:v>
                  </c:pt>
                  <c:pt idx="5">
                    <c:v>2.1761129737838659E-2</c:v>
                  </c:pt>
                  <c:pt idx="6">
                    <c:v>4.3332128348045673E-2</c:v>
                  </c:pt>
                  <c:pt idx="7">
                    <c:v>5.0860265856102323E-2</c:v>
                  </c:pt>
                  <c:pt idx="8">
                    <c:v>4.3395557341580321E-2</c:v>
                  </c:pt>
                </c:numCache>
              </c:numRef>
            </c:plus>
            <c:minus>
              <c:numRef>
                <c:f>'40 min biocat Relizymes'!$N$21:$N$29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0.10014441799413359</c:v>
                  </c:pt>
                  <c:pt idx="2">
                    <c:v>2.4845013617437291E-2</c:v>
                  </c:pt>
                  <c:pt idx="3">
                    <c:v>1.8737213861291038E-2</c:v>
                  </c:pt>
                  <c:pt idx="4">
                    <c:v>1.3659478908693687E-2</c:v>
                  </c:pt>
                  <c:pt idx="5">
                    <c:v>2.1761129737838659E-2</c:v>
                  </c:pt>
                  <c:pt idx="6">
                    <c:v>4.3332128348045673E-2</c:v>
                  </c:pt>
                  <c:pt idx="7">
                    <c:v>5.0860265856102323E-2</c:v>
                  </c:pt>
                  <c:pt idx="8">
                    <c:v>4.3395557341580321E-2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'40 min biocat Relizymes'!$I$21:$I$29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</c:numCache>
            </c:numRef>
          </c:xVal>
          <c:yVal>
            <c:numRef>
              <c:f>'40 min biocat Relizymes'!$M$21:$M$29</c:f>
              <c:numCache>
                <c:formatCode>0.000</c:formatCode>
                <c:ptCount val="9"/>
                <c:pt idx="0">
                  <c:v>0</c:v>
                </c:pt>
                <c:pt idx="1">
                  <c:v>0.14105983519352086</c:v>
                </c:pt>
                <c:pt idx="2">
                  <c:v>0.4827114788698969</c:v>
                </c:pt>
                <c:pt idx="3">
                  <c:v>0.72749925263960569</c:v>
                </c:pt>
                <c:pt idx="4">
                  <c:v>0.96899593195123035</c:v>
                </c:pt>
                <c:pt idx="5">
                  <c:v>1.1911517741366346</c:v>
                </c:pt>
                <c:pt idx="6">
                  <c:v>1.4220270775858876</c:v>
                </c:pt>
                <c:pt idx="7">
                  <c:v>1.6490120975298215</c:v>
                </c:pt>
                <c:pt idx="8">
                  <c:v>1.8174479322862982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78-C149-AC6F-C7F51CFC4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875167"/>
        <c:axId val="324876879"/>
      </c:scatterChart>
      <c:valAx>
        <c:axId val="3248751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treatment</a:t>
                </a:r>
                <a:r>
                  <a:rPr lang="en-US" baseline="0"/>
                  <a:t> time [min]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876879"/>
        <c:crosses val="autoZero"/>
        <c:crossBetween val="midCat"/>
      </c:valAx>
      <c:valAx>
        <c:axId val="32487687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(R)-1-PhOl</a:t>
                </a:r>
                <a:r>
                  <a:rPr lang="en-US" baseline="0"/>
                  <a:t> [mM]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875167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355600</xdr:colOff>
      <xdr:row>8</xdr:row>
      <xdr:rowOff>57150</xdr:rowOff>
    </xdr:from>
    <xdr:to>
      <xdr:col>20</xdr:col>
      <xdr:colOff>476250</xdr:colOff>
      <xdr:row>24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07CA45-9A64-7B56-B6AD-648CB02269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mikroben-server/Bandow%20Lab%20Users/Tim%20Dirks/PhD/PhD/PhD_Everything/Ergebnisse/Biokatalyse/CPJ/AaeUPO/80%20min%20biocat%20amino/A80minbiocatGESAMT.xlsx" TargetMode="External"/><Relationship Id="rId1" Type="http://schemas.openxmlformats.org/officeDocument/2006/relationships/externalLinkPath" Target="/Volumes/mikroben-server/Bandow%20Lab%20Users/Tim%20Dirks/PhD/PhD/PhD_Everything/Ergebnisse/Biokatalyse/CPJ/AaeUPO/80%20min%20biocat%20amino/A80minbiocatGESAM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mikroben-server/Bandow%20Lab%20Users/Tim%20Dirks/PhD/PhD/PhD_Everything/Ergebnisse/Biokatalyse/CPJ/AaeUPO/80%20min%20biocat%20ethylamino/EA80minbiocatGESAMT.xlsx" TargetMode="External"/><Relationship Id="rId1" Type="http://schemas.openxmlformats.org/officeDocument/2006/relationships/externalLinkPath" Target="/Volumes/mikroben-server/Bandow%20Lab%20Users/Tim%20Dirks/PhD/PhD/PhD_Everything/Ergebnisse/Biokatalyse/CPJ/AaeUPO/80%20min%20biocat%20ethylamino/EA80minbiocatGESAMT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mikroben-server/Bandow%20Lab%20Users/Tim%20Dirks/PhD/PhD/PhD_Everything/Ergebnisse/Biokatalyse/CPJ/AaeUPO/80%20min%20biocat%20ethylamino/GCAuswertungEA.xlsx" TargetMode="External"/><Relationship Id="rId1" Type="http://schemas.openxmlformats.org/officeDocument/2006/relationships/externalLinkPath" Target="/Volumes/mikroben-server/Bandow%20Lab%20Users/Tim%20Dirks/PhD/PhD/PhD_Everything/Ergebnisse/Biokatalyse/CPJ/AaeUPO/80%20min%20biocat%20ethylamino/GCAuswertung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adloading"/>
      <sheetName val="residual activities"/>
      <sheetName val="GC"/>
    </sheetNames>
    <sheetDataSet>
      <sheetData sheetId="0"/>
      <sheetData sheetId="1"/>
      <sheetData sheetId="2">
        <row r="2">
          <cell r="B2">
            <v>0</v>
          </cell>
          <cell r="C2">
            <v>0</v>
          </cell>
          <cell r="D2">
            <v>0</v>
          </cell>
          <cell r="E2">
            <v>306067</v>
          </cell>
        </row>
        <row r="3">
          <cell r="B3">
            <v>21810</v>
          </cell>
          <cell r="C3">
            <v>0</v>
          </cell>
          <cell r="D3">
            <v>21810</v>
          </cell>
          <cell r="E3">
            <v>307763</v>
          </cell>
        </row>
        <row r="4">
          <cell r="B4">
            <v>51363</v>
          </cell>
          <cell r="C4">
            <v>1034</v>
          </cell>
          <cell r="D4">
            <v>52397</v>
          </cell>
          <cell r="E4">
            <v>304977</v>
          </cell>
        </row>
        <row r="5">
          <cell r="B5">
            <v>80939</v>
          </cell>
          <cell r="C5">
            <v>1506</v>
          </cell>
          <cell r="D5">
            <v>82445</v>
          </cell>
          <cell r="E5">
            <v>306821</v>
          </cell>
        </row>
        <row r="6">
          <cell r="B6">
            <v>103811</v>
          </cell>
          <cell r="C6">
            <v>2030</v>
          </cell>
          <cell r="D6">
            <v>105841</v>
          </cell>
          <cell r="E6">
            <v>303964</v>
          </cell>
        </row>
        <row r="7">
          <cell r="B7">
            <v>126999</v>
          </cell>
          <cell r="C7">
            <v>2468</v>
          </cell>
          <cell r="D7">
            <v>129467</v>
          </cell>
          <cell r="E7">
            <v>306371</v>
          </cell>
        </row>
        <row r="8">
          <cell r="B8">
            <v>144106</v>
          </cell>
          <cell r="C8">
            <v>2573</v>
          </cell>
          <cell r="D8">
            <v>146679</v>
          </cell>
          <cell r="E8">
            <v>302762</v>
          </cell>
        </row>
        <row r="9">
          <cell r="B9">
            <v>166115</v>
          </cell>
          <cell r="C9">
            <v>3157</v>
          </cell>
          <cell r="D9">
            <v>169272</v>
          </cell>
          <cell r="E9">
            <v>306536</v>
          </cell>
        </row>
        <row r="10">
          <cell r="B10">
            <v>183574</v>
          </cell>
          <cell r="C10">
            <v>2966</v>
          </cell>
          <cell r="D10">
            <v>186540</v>
          </cell>
          <cell r="E10">
            <v>304095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307074</v>
          </cell>
        </row>
        <row r="22">
          <cell r="B22">
            <v>20397</v>
          </cell>
          <cell r="C22">
            <v>0</v>
          </cell>
          <cell r="D22">
            <v>20397</v>
          </cell>
          <cell r="E22">
            <v>310985</v>
          </cell>
        </row>
        <row r="23">
          <cell r="B23">
            <v>51971</v>
          </cell>
          <cell r="C23">
            <v>1049</v>
          </cell>
          <cell r="D23">
            <v>53020</v>
          </cell>
          <cell r="E23">
            <v>311271</v>
          </cell>
        </row>
        <row r="24">
          <cell r="B24">
            <v>88261</v>
          </cell>
          <cell r="C24">
            <v>1713</v>
          </cell>
          <cell r="D24">
            <v>89974</v>
          </cell>
          <cell r="E24">
            <v>312393</v>
          </cell>
        </row>
        <row r="25">
          <cell r="B25">
            <v>116271</v>
          </cell>
          <cell r="C25">
            <v>2229</v>
          </cell>
          <cell r="D25">
            <v>118500</v>
          </cell>
          <cell r="E25">
            <v>310860</v>
          </cell>
        </row>
        <row r="26">
          <cell r="B26">
            <v>142842</v>
          </cell>
          <cell r="C26">
            <v>2767</v>
          </cell>
          <cell r="D26">
            <v>145609</v>
          </cell>
          <cell r="E26">
            <v>308933</v>
          </cell>
        </row>
        <row r="27">
          <cell r="B27">
            <v>162060</v>
          </cell>
          <cell r="C27">
            <v>2999</v>
          </cell>
          <cell r="D27">
            <v>165059</v>
          </cell>
          <cell r="E27">
            <v>304933</v>
          </cell>
        </row>
        <row r="28">
          <cell r="B28">
            <v>190200</v>
          </cell>
          <cell r="C28">
            <v>3594</v>
          </cell>
          <cell r="D28">
            <v>193794</v>
          </cell>
          <cell r="E28">
            <v>311826</v>
          </cell>
        </row>
        <row r="29">
          <cell r="B29">
            <v>211240</v>
          </cell>
          <cell r="C29">
            <v>3996</v>
          </cell>
          <cell r="D29">
            <v>215236</v>
          </cell>
          <cell r="E29">
            <v>311784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317296</v>
          </cell>
        </row>
        <row r="41">
          <cell r="B41">
            <v>19150</v>
          </cell>
          <cell r="C41">
            <v>0</v>
          </cell>
          <cell r="D41">
            <v>19150</v>
          </cell>
          <cell r="E41">
            <v>315380</v>
          </cell>
        </row>
        <row r="42">
          <cell r="B42">
            <v>48455</v>
          </cell>
          <cell r="C42">
            <v>0</v>
          </cell>
          <cell r="D42">
            <v>48455</v>
          </cell>
          <cell r="E42">
            <v>314641</v>
          </cell>
        </row>
        <row r="43">
          <cell r="B43">
            <v>76475</v>
          </cell>
          <cell r="C43">
            <v>1424</v>
          </cell>
          <cell r="D43">
            <v>77899</v>
          </cell>
          <cell r="E43">
            <v>316587</v>
          </cell>
        </row>
        <row r="44">
          <cell r="B44">
            <v>103917</v>
          </cell>
          <cell r="C44">
            <v>1975</v>
          </cell>
          <cell r="D44">
            <v>105892</v>
          </cell>
          <cell r="E44">
            <v>318487</v>
          </cell>
        </row>
        <row r="45">
          <cell r="B45">
            <v>127864</v>
          </cell>
          <cell r="C45">
            <v>2411</v>
          </cell>
          <cell r="D45">
            <v>130275</v>
          </cell>
          <cell r="E45">
            <v>317832</v>
          </cell>
        </row>
        <row r="46">
          <cell r="B46">
            <v>156976</v>
          </cell>
          <cell r="C46">
            <v>2864</v>
          </cell>
          <cell r="D46">
            <v>159840</v>
          </cell>
          <cell r="E46">
            <v>319984</v>
          </cell>
        </row>
        <row r="47">
          <cell r="B47">
            <v>175303</v>
          </cell>
          <cell r="C47">
            <v>3184</v>
          </cell>
          <cell r="D47">
            <v>178487</v>
          </cell>
          <cell r="E47">
            <v>317721</v>
          </cell>
        </row>
        <row r="48">
          <cell r="B48">
            <v>180873</v>
          </cell>
          <cell r="C48">
            <v>3518</v>
          </cell>
          <cell r="D48">
            <v>184391</v>
          </cell>
          <cell r="E48">
            <v>317335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adloading"/>
      <sheetName val="residual activities"/>
      <sheetName val="GC"/>
    </sheetNames>
    <sheetDataSet>
      <sheetData sheetId="0"/>
      <sheetData sheetId="1"/>
      <sheetData sheetId="2">
        <row r="2">
          <cell r="B2">
            <v>0</v>
          </cell>
          <cell r="C2">
            <v>0</v>
          </cell>
          <cell r="D2">
            <v>0</v>
          </cell>
          <cell r="E2">
            <v>316722</v>
          </cell>
        </row>
        <row r="3">
          <cell r="B3">
            <v>25353</v>
          </cell>
          <cell r="C3">
            <v>0</v>
          </cell>
          <cell r="D3">
            <v>25353</v>
          </cell>
          <cell r="E3">
            <v>319385</v>
          </cell>
        </row>
        <row r="4">
          <cell r="B4">
            <v>58162</v>
          </cell>
          <cell r="C4">
            <v>1093</v>
          </cell>
          <cell r="D4">
            <v>59255</v>
          </cell>
          <cell r="E4">
            <v>320170</v>
          </cell>
        </row>
        <row r="5">
          <cell r="B5">
            <v>85701</v>
          </cell>
          <cell r="C5">
            <v>1447</v>
          </cell>
          <cell r="D5">
            <v>87148</v>
          </cell>
          <cell r="E5">
            <v>321370</v>
          </cell>
        </row>
        <row r="6">
          <cell r="B6">
            <v>112945</v>
          </cell>
          <cell r="C6">
            <v>2074</v>
          </cell>
          <cell r="D6">
            <v>115019</v>
          </cell>
          <cell r="E6">
            <v>321722</v>
          </cell>
        </row>
        <row r="7">
          <cell r="B7">
            <v>137849</v>
          </cell>
          <cell r="C7">
            <v>2637</v>
          </cell>
          <cell r="D7">
            <v>140486</v>
          </cell>
          <cell r="E7">
            <v>317512</v>
          </cell>
        </row>
        <row r="8">
          <cell r="B8">
            <v>167551</v>
          </cell>
          <cell r="C8">
            <v>3185</v>
          </cell>
          <cell r="D8">
            <v>170736</v>
          </cell>
          <cell r="E8">
            <v>321042</v>
          </cell>
        </row>
        <row r="9">
          <cell r="B9">
            <v>195618</v>
          </cell>
          <cell r="C9">
            <v>3889</v>
          </cell>
          <cell r="D9">
            <v>199507</v>
          </cell>
          <cell r="E9">
            <v>319856</v>
          </cell>
        </row>
        <row r="10">
          <cell r="B10">
            <v>214528</v>
          </cell>
          <cell r="C10">
            <v>4127</v>
          </cell>
          <cell r="D10">
            <v>218655</v>
          </cell>
          <cell r="E10">
            <v>321366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344518</v>
          </cell>
        </row>
        <row r="22">
          <cell r="C22">
            <v>0</v>
          </cell>
          <cell r="D22">
            <v>0</v>
          </cell>
          <cell r="E22">
            <v>338594</v>
          </cell>
        </row>
        <row r="23">
          <cell r="B23">
            <v>54627</v>
          </cell>
          <cell r="C23">
            <v>1088</v>
          </cell>
          <cell r="D23">
            <v>55715</v>
          </cell>
          <cell r="E23">
            <v>340691</v>
          </cell>
        </row>
        <row r="24">
          <cell r="B24">
            <v>85133</v>
          </cell>
          <cell r="C24">
            <v>1627</v>
          </cell>
          <cell r="D24">
            <v>86760</v>
          </cell>
          <cell r="E24">
            <v>339740</v>
          </cell>
        </row>
        <row r="25">
          <cell r="B25">
            <v>115670</v>
          </cell>
          <cell r="C25">
            <v>2211</v>
          </cell>
          <cell r="D25">
            <v>117881</v>
          </cell>
          <cell r="E25">
            <v>340960</v>
          </cell>
        </row>
        <row r="26">
          <cell r="B26">
            <v>144123</v>
          </cell>
          <cell r="C26">
            <v>2896</v>
          </cell>
          <cell r="D26">
            <v>147019</v>
          </cell>
          <cell r="E26">
            <v>338841</v>
          </cell>
        </row>
        <row r="27">
          <cell r="B27">
            <v>174450</v>
          </cell>
          <cell r="C27">
            <v>2990</v>
          </cell>
          <cell r="D27">
            <v>177440</v>
          </cell>
          <cell r="E27">
            <v>339431</v>
          </cell>
        </row>
        <row r="28">
          <cell r="B28">
            <v>200345</v>
          </cell>
          <cell r="C28">
            <v>3908</v>
          </cell>
          <cell r="D28">
            <v>204253</v>
          </cell>
          <cell r="E28">
            <v>342081</v>
          </cell>
        </row>
        <row r="29">
          <cell r="B29">
            <v>219576</v>
          </cell>
          <cell r="C29">
            <v>4374</v>
          </cell>
          <cell r="D29">
            <v>223950</v>
          </cell>
          <cell r="E29">
            <v>348727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PJ EtyhlAmino AaeUPO_R1 (2)"/>
      <sheetName val="Auswertung Ethylamino AaeUPO R1"/>
      <sheetName val="CPJ EthylAmino 80 AaeUPO_R2"/>
      <sheetName val="CPJ EthylAmino 80 AaeUPO_R3"/>
      <sheetName val="GC"/>
    </sheetNames>
    <sheetDataSet>
      <sheetData sheetId="0" refreshError="1"/>
      <sheetData sheetId="1">
        <row r="2">
          <cell r="B2">
            <v>0</v>
          </cell>
          <cell r="C2">
            <v>0</v>
          </cell>
          <cell r="D2">
            <v>0</v>
          </cell>
          <cell r="E2">
            <v>505172</v>
          </cell>
        </row>
        <row r="3">
          <cell r="B3">
            <v>36074</v>
          </cell>
          <cell r="C3">
            <v>0</v>
          </cell>
          <cell r="D3">
            <v>36074</v>
          </cell>
          <cell r="E3">
            <v>504056</v>
          </cell>
        </row>
        <row r="4">
          <cell r="B4">
            <v>88082</v>
          </cell>
          <cell r="C4">
            <v>1871</v>
          </cell>
          <cell r="D4">
            <v>89953</v>
          </cell>
          <cell r="E4">
            <v>504629</v>
          </cell>
        </row>
        <row r="5">
          <cell r="B5">
            <v>132349</v>
          </cell>
          <cell r="C5">
            <v>2584</v>
          </cell>
          <cell r="D5">
            <v>134933</v>
          </cell>
          <cell r="E5">
            <v>506618</v>
          </cell>
        </row>
        <row r="6">
          <cell r="B6">
            <v>176413</v>
          </cell>
          <cell r="C6">
            <v>3491</v>
          </cell>
          <cell r="D6">
            <v>179904</v>
          </cell>
          <cell r="E6">
            <v>508966</v>
          </cell>
        </row>
        <row r="7">
          <cell r="B7">
            <v>210340</v>
          </cell>
          <cell r="C7">
            <v>4193</v>
          </cell>
          <cell r="D7">
            <v>214533</v>
          </cell>
          <cell r="E7">
            <v>506652</v>
          </cell>
        </row>
        <row r="8">
          <cell r="B8">
            <v>246308</v>
          </cell>
          <cell r="C8">
            <v>4894</v>
          </cell>
          <cell r="D8">
            <v>251202</v>
          </cell>
          <cell r="E8">
            <v>506947</v>
          </cell>
        </row>
        <row r="9">
          <cell r="B9">
            <v>288692</v>
          </cell>
          <cell r="C9">
            <v>4829</v>
          </cell>
          <cell r="D9">
            <v>293521</v>
          </cell>
          <cell r="E9">
            <v>508833</v>
          </cell>
        </row>
        <row r="10">
          <cell r="B10">
            <v>328568</v>
          </cell>
          <cell r="C10">
            <v>5460</v>
          </cell>
          <cell r="D10">
            <v>334028</v>
          </cell>
          <cell r="E10">
            <v>507323</v>
          </cell>
        </row>
      </sheetData>
      <sheetData sheetId="2">
        <row r="7">
          <cell r="F7">
            <v>316722</v>
          </cell>
        </row>
      </sheetData>
      <sheetData sheetId="3">
        <row r="7">
          <cell r="F7">
            <v>344518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E7A4A-4E91-2A4D-8A07-B1E3906E8F45}">
  <dimension ref="A1:N74"/>
  <sheetViews>
    <sheetView tabSelected="1" topLeftCell="B1" workbookViewId="0">
      <selection activeCell="N21" sqref="N21"/>
    </sheetView>
  </sheetViews>
  <sheetFormatPr baseColWidth="10" defaultRowHeight="16" x14ac:dyDescent="0.2"/>
  <cols>
    <col min="5" max="5" width="15" bestFit="1" customWidth="1"/>
    <col min="13" max="13" width="11.1640625" bestFit="1" customWidth="1"/>
  </cols>
  <sheetData>
    <row r="1" spans="1:14" x14ac:dyDescent="0.2">
      <c r="I1" s="2" t="s">
        <v>16</v>
      </c>
      <c r="J1" s="2"/>
    </row>
    <row r="2" spans="1:14" x14ac:dyDescent="0.2">
      <c r="I2" t="s">
        <v>6</v>
      </c>
      <c r="J2">
        <v>0.35670000000000002</v>
      </c>
    </row>
    <row r="3" spans="1:14" x14ac:dyDescent="0.2">
      <c r="A3" t="s">
        <v>9</v>
      </c>
      <c r="I3" t="s">
        <v>7</v>
      </c>
      <c r="J3">
        <v>0</v>
      </c>
    </row>
    <row r="4" spans="1:14" x14ac:dyDescent="0.2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8</v>
      </c>
    </row>
    <row r="5" spans="1:14" x14ac:dyDescent="0.2">
      <c r="A5">
        <v>0</v>
      </c>
      <c r="B5">
        <f>[1]GC!B2</f>
        <v>0</v>
      </c>
      <c r="C5">
        <f>[1]GC!C2</f>
        <v>0</v>
      </c>
      <c r="D5">
        <f>[1]GC!D2</f>
        <v>0</v>
      </c>
      <c r="E5">
        <f>[1]GC!E2</f>
        <v>306067</v>
      </c>
      <c r="F5" s="1">
        <f>B5/E5</f>
        <v>0</v>
      </c>
      <c r="G5" s="1">
        <f t="shared" ref="G5:G13" si="0">(F5-$J$3)/$J$2</f>
        <v>0</v>
      </c>
    </row>
    <row r="6" spans="1:14" x14ac:dyDescent="0.2">
      <c r="A6">
        <f t="shared" ref="A6:A13" si="1">A5+5</f>
        <v>5</v>
      </c>
      <c r="B6">
        <f>[1]GC!B3</f>
        <v>21810</v>
      </c>
      <c r="C6">
        <f>[1]GC!C3</f>
        <v>0</v>
      </c>
      <c r="D6">
        <f>[1]GC!D3</f>
        <v>21810</v>
      </c>
      <c r="E6">
        <f>[1]GC!E3</f>
        <v>307763</v>
      </c>
      <c r="F6" s="1">
        <f t="shared" ref="F6:F13" si="2">B6/E6</f>
        <v>7.0866218486302771E-2</v>
      </c>
      <c r="G6" s="1">
        <f t="shared" si="0"/>
        <v>0.19867176474993767</v>
      </c>
      <c r="I6" t="s">
        <v>13</v>
      </c>
      <c r="J6" t="s">
        <v>9</v>
      </c>
      <c r="K6" t="s">
        <v>10</v>
      </c>
      <c r="L6" t="s">
        <v>11</v>
      </c>
      <c r="M6" t="s">
        <v>8</v>
      </c>
      <c r="N6" t="s">
        <v>12</v>
      </c>
    </row>
    <row r="7" spans="1:14" x14ac:dyDescent="0.2">
      <c r="A7">
        <f t="shared" si="1"/>
        <v>10</v>
      </c>
      <c r="B7">
        <f>[1]GC!B4</f>
        <v>51363</v>
      </c>
      <c r="C7">
        <f>[1]GC!C4</f>
        <v>1034</v>
      </c>
      <c r="D7">
        <f>[1]GC!D4</f>
        <v>52397</v>
      </c>
      <c r="E7">
        <f>[1]GC!E4</f>
        <v>304977</v>
      </c>
      <c r="F7" s="1">
        <f t="shared" si="2"/>
        <v>0.16841597890988499</v>
      </c>
      <c r="G7" s="1">
        <f t="shared" si="0"/>
        <v>0.4721502072046117</v>
      </c>
      <c r="I7">
        <v>0</v>
      </c>
      <c r="J7" s="1">
        <f>G5</f>
        <v>0</v>
      </c>
      <c r="K7" s="1">
        <f>G16</f>
        <v>0</v>
      </c>
      <c r="L7" s="1">
        <f>G28</f>
        <v>0</v>
      </c>
      <c r="M7" s="1">
        <f>AVERAGE(J7:L7)</f>
        <v>0</v>
      </c>
      <c r="N7" s="1">
        <f>STDEVP(J7:L7)</f>
        <v>0</v>
      </c>
    </row>
    <row r="8" spans="1:14" x14ac:dyDescent="0.2">
      <c r="A8">
        <f t="shared" si="1"/>
        <v>15</v>
      </c>
      <c r="B8">
        <f>[1]GC!B5</f>
        <v>80939</v>
      </c>
      <c r="C8">
        <f>[1]GC!C5</f>
        <v>1506</v>
      </c>
      <c r="D8">
        <f>[1]GC!D5</f>
        <v>82445</v>
      </c>
      <c r="E8">
        <f>[1]GC!E5</f>
        <v>306821</v>
      </c>
      <c r="F8" s="1">
        <f t="shared" si="2"/>
        <v>0.26379876214470327</v>
      </c>
      <c r="G8" s="1">
        <f t="shared" si="0"/>
        <v>0.73955358044492081</v>
      </c>
      <c r="I8">
        <f t="shared" ref="I8:I15" si="3">I7+5</f>
        <v>5</v>
      </c>
      <c r="J8" s="1">
        <f t="shared" ref="J8:J15" si="4">G6</f>
        <v>0.19867176474993767</v>
      </c>
      <c r="K8" s="1">
        <f t="shared" ref="K8:K15" si="5">G17</f>
        <v>0.18387544835867226</v>
      </c>
      <c r="L8" s="1">
        <f t="shared" ref="L8:L15" si="6">G29</f>
        <v>0.17022820517620679</v>
      </c>
      <c r="M8" s="1">
        <f t="shared" ref="M8:M15" si="7">AVERAGE(J8:L8)</f>
        <v>0.18425847276160559</v>
      </c>
      <c r="N8" s="1">
        <f t="shared" ref="N8:N15" si="8">STDEVP(J8:L8)</f>
        <v>1.1615192668111483E-2</v>
      </c>
    </row>
    <row r="9" spans="1:14" x14ac:dyDescent="0.2">
      <c r="A9">
        <f t="shared" si="1"/>
        <v>20</v>
      </c>
      <c r="B9">
        <f>[1]GC!B6</f>
        <v>103811</v>
      </c>
      <c r="C9">
        <f>[1]GC!C6</f>
        <v>2030</v>
      </c>
      <c r="D9">
        <f>[1]GC!D6</f>
        <v>105841</v>
      </c>
      <c r="E9">
        <f>[1]GC!E6</f>
        <v>303964</v>
      </c>
      <c r="F9" s="1">
        <f t="shared" si="2"/>
        <v>0.34152399626271535</v>
      </c>
      <c r="G9" s="1">
        <f t="shared" si="0"/>
        <v>0.95745443303256328</v>
      </c>
      <c r="I9">
        <f t="shared" si="3"/>
        <v>10</v>
      </c>
      <c r="J9" s="1">
        <f t="shared" si="4"/>
        <v>0.4721502072046117</v>
      </c>
      <c r="K9" s="1">
        <f t="shared" si="5"/>
        <v>0.46807915719582288</v>
      </c>
      <c r="L9" s="1">
        <f t="shared" si="6"/>
        <v>0.43173790011900187</v>
      </c>
      <c r="M9" s="1">
        <f t="shared" si="7"/>
        <v>0.45732242150647884</v>
      </c>
      <c r="N9" s="1">
        <f t="shared" si="8"/>
        <v>1.8167171179781293E-2</v>
      </c>
    </row>
    <row r="10" spans="1:14" x14ac:dyDescent="0.2">
      <c r="A10">
        <f t="shared" si="1"/>
        <v>25</v>
      </c>
      <c r="B10">
        <f>[1]GC!B7</f>
        <v>126999</v>
      </c>
      <c r="C10">
        <f>[1]GC!C7</f>
        <v>2468</v>
      </c>
      <c r="D10">
        <f>[1]GC!D7</f>
        <v>129467</v>
      </c>
      <c r="E10">
        <f>[1]GC!E7</f>
        <v>306371</v>
      </c>
      <c r="F10" s="1">
        <f t="shared" si="2"/>
        <v>0.41452683184766181</v>
      </c>
      <c r="G10" s="1">
        <f t="shared" si="0"/>
        <v>1.1621161532034252</v>
      </c>
      <c r="I10">
        <f t="shared" si="3"/>
        <v>15</v>
      </c>
      <c r="J10" s="1">
        <f t="shared" si="4"/>
        <v>0.73955358044492081</v>
      </c>
      <c r="K10" s="1">
        <f t="shared" si="5"/>
        <v>0.79207159780177072</v>
      </c>
      <c r="L10" s="1">
        <f t="shared" si="6"/>
        <v>0.67720990076996301</v>
      </c>
      <c r="M10" s="1">
        <f t="shared" si="7"/>
        <v>0.73627835967221822</v>
      </c>
      <c r="N10" s="1">
        <f t="shared" si="8"/>
        <v>4.6949246813902869E-2</v>
      </c>
    </row>
    <row r="11" spans="1:14" x14ac:dyDescent="0.2">
      <c r="A11">
        <f t="shared" si="1"/>
        <v>30</v>
      </c>
      <c r="B11">
        <f>[1]GC!B8</f>
        <v>144106</v>
      </c>
      <c r="C11">
        <f>[1]GC!C8</f>
        <v>2573</v>
      </c>
      <c r="D11">
        <f>[1]GC!D8</f>
        <v>146679</v>
      </c>
      <c r="E11">
        <f>[1]GC!E8</f>
        <v>302762</v>
      </c>
      <c r="F11" s="1">
        <f t="shared" si="2"/>
        <v>0.4759712249225464</v>
      </c>
      <c r="G11" s="1">
        <f t="shared" si="0"/>
        <v>1.3343740536096058</v>
      </c>
      <c r="I11">
        <f t="shared" si="3"/>
        <v>20</v>
      </c>
      <c r="J11" s="1">
        <f t="shared" si="4"/>
        <v>0.95745443303256328</v>
      </c>
      <c r="K11" s="1">
        <f t="shared" si="5"/>
        <v>1.0485845528942281</v>
      </c>
      <c r="L11" s="1">
        <f t="shared" si="6"/>
        <v>0.91472759569852569</v>
      </c>
      <c r="M11" s="1">
        <f t="shared" si="7"/>
        <v>0.97358886054177241</v>
      </c>
      <c r="N11" s="1">
        <f t="shared" si="8"/>
        <v>5.582509030122848E-2</v>
      </c>
    </row>
    <row r="12" spans="1:14" x14ac:dyDescent="0.2">
      <c r="A12">
        <f t="shared" si="1"/>
        <v>35</v>
      </c>
      <c r="B12">
        <f>[1]GC!B9</f>
        <v>166115</v>
      </c>
      <c r="C12">
        <f>[1]GC!C9</f>
        <v>3157</v>
      </c>
      <c r="D12">
        <f>[1]GC!D9</f>
        <v>169272</v>
      </c>
      <c r="E12">
        <f>[1]GC!E9</f>
        <v>306536</v>
      </c>
      <c r="F12" s="1">
        <f t="shared" si="2"/>
        <v>0.54191024871466975</v>
      </c>
      <c r="G12" s="1">
        <f t="shared" si="0"/>
        <v>1.5192325447565733</v>
      </c>
      <c r="I12">
        <f t="shared" si="3"/>
        <v>25</v>
      </c>
      <c r="J12" s="1">
        <f t="shared" si="4"/>
        <v>1.1621161532034252</v>
      </c>
      <c r="K12" s="1">
        <f t="shared" si="5"/>
        <v>1.296249229322608</v>
      </c>
      <c r="L12" s="1">
        <f t="shared" si="6"/>
        <v>1.127840163928671</v>
      </c>
      <c r="M12" s="1">
        <f t="shared" si="7"/>
        <v>1.1954018488182347</v>
      </c>
      <c r="N12" s="1">
        <f t="shared" si="8"/>
        <v>7.2669830861397347E-2</v>
      </c>
    </row>
    <row r="13" spans="1:14" x14ac:dyDescent="0.2">
      <c r="A13">
        <f t="shared" si="1"/>
        <v>40</v>
      </c>
      <c r="B13">
        <f>[1]GC!B10</f>
        <v>183574</v>
      </c>
      <c r="C13">
        <f>[1]GC!C10</f>
        <v>2966</v>
      </c>
      <c r="D13">
        <f>[1]GC!D10</f>
        <v>186540</v>
      </c>
      <c r="E13">
        <f>[1]GC!E10</f>
        <v>304095</v>
      </c>
      <c r="F13" s="1">
        <f t="shared" si="2"/>
        <v>0.60367319423206567</v>
      </c>
      <c r="G13" s="1">
        <f t="shared" si="0"/>
        <v>1.6923834993890261</v>
      </c>
      <c r="I13">
        <f t="shared" si="3"/>
        <v>30</v>
      </c>
      <c r="J13" s="1">
        <f t="shared" si="4"/>
        <v>1.3343740536096058</v>
      </c>
      <c r="K13" s="1">
        <f t="shared" si="5"/>
        <v>1.4899383500635086</v>
      </c>
      <c r="L13" s="1">
        <f t="shared" si="6"/>
        <v>1.3753140698806736</v>
      </c>
      <c r="M13" s="1">
        <f t="shared" si="7"/>
        <v>1.3998754911845961</v>
      </c>
      <c r="N13" s="1">
        <f t="shared" si="8"/>
        <v>6.5840768247598783E-2</v>
      </c>
    </row>
    <row r="14" spans="1:14" x14ac:dyDescent="0.2">
      <c r="A14" t="s">
        <v>10</v>
      </c>
      <c r="I14">
        <f t="shared" si="3"/>
        <v>35</v>
      </c>
      <c r="J14" s="1">
        <f t="shared" si="4"/>
        <v>1.5192325447565733</v>
      </c>
      <c r="K14" s="1">
        <f t="shared" si="5"/>
        <v>1.7099959409443353</v>
      </c>
      <c r="L14" s="1">
        <f t="shared" si="6"/>
        <v>1.5468219213760659</v>
      </c>
      <c r="M14" s="1">
        <f t="shared" si="7"/>
        <v>1.5920168023589916</v>
      </c>
      <c r="N14" s="1">
        <f t="shared" si="8"/>
        <v>8.4180762970993417E-2</v>
      </c>
    </row>
    <row r="15" spans="1:14" x14ac:dyDescent="0.2">
      <c r="A15" t="s">
        <v>0</v>
      </c>
      <c r="B15" t="s">
        <v>1</v>
      </c>
      <c r="C15" t="s">
        <v>2</v>
      </c>
      <c r="D15" t="s">
        <v>3</v>
      </c>
      <c r="E15" t="s">
        <v>4</v>
      </c>
      <c r="F15" t="s">
        <v>5</v>
      </c>
      <c r="G15" t="s">
        <v>8</v>
      </c>
      <c r="I15">
        <f t="shared" si="3"/>
        <v>40</v>
      </c>
      <c r="J15" s="1">
        <f t="shared" si="4"/>
        <v>1.6923834993890261</v>
      </c>
      <c r="K15" s="1">
        <f t="shared" si="5"/>
        <v>1.8994122079916287</v>
      </c>
      <c r="L15" s="1">
        <f t="shared" si="6"/>
        <v>1.5979112632760564</v>
      </c>
      <c r="M15" s="1">
        <f t="shared" si="7"/>
        <v>1.7299023235522373</v>
      </c>
      <c r="N15" s="1">
        <f t="shared" si="8"/>
        <v>0.12591386352327824</v>
      </c>
    </row>
    <row r="16" spans="1:14" x14ac:dyDescent="0.2">
      <c r="A16">
        <v>0</v>
      </c>
      <c r="B16">
        <f>[1]GC!B21</f>
        <v>0</v>
      </c>
      <c r="C16">
        <f>[1]GC!C21</f>
        <v>0</v>
      </c>
      <c r="D16">
        <f>[1]GC!D21</f>
        <v>0</v>
      </c>
      <c r="E16">
        <f>[1]GC!E21</f>
        <v>307074</v>
      </c>
      <c r="F16" s="1">
        <f>B16/E16</f>
        <v>0</v>
      </c>
      <c r="G16" s="1">
        <f t="shared" ref="G16:G24" si="9">(F16-$J$3)/$J$2</f>
        <v>0</v>
      </c>
    </row>
    <row r="17" spans="1:14" x14ac:dyDescent="0.2">
      <c r="A17">
        <f t="shared" ref="A17:A24" si="10">A16+5</f>
        <v>5</v>
      </c>
      <c r="B17">
        <f>[1]GC!B22</f>
        <v>20397</v>
      </c>
      <c r="C17">
        <f>[1]GC!C22</f>
        <v>0</v>
      </c>
      <c r="D17">
        <f>[1]GC!D22</f>
        <v>20397</v>
      </c>
      <c r="E17">
        <f>[1]GC!E22</f>
        <v>310985</v>
      </c>
      <c r="F17" s="1">
        <f t="shared" ref="F17:F24" si="11">B17/E17</f>
        <v>6.5588372429538397E-2</v>
      </c>
      <c r="G17" s="1">
        <f t="shared" si="9"/>
        <v>0.18387544835867226</v>
      </c>
    </row>
    <row r="18" spans="1:14" x14ac:dyDescent="0.2">
      <c r="A18">
        <f t="shared" si="10"/>
        <v>10</v>
      </c>
      <c r="B18">
        <f>[1]GC!B23</f>
        <v>51971</v>
      </c>
      <c r="C18">
        <f>[1]GC!C23</f>
        <v>1049</v>
      </c>
      <c r="D18">
        <f>[1]GC!D23</f>
        <v>53020</v>
      </c>
      <c r="E18">
        <f>[1]GC!E23</f>
        <v>311271</v>
      </c>
      <c r="F18" s="1">
        <f t="shared" si="11"/>
        <v>0.16696383537175002</v>
      </c>
      <c r="G18" s="1">
        <f t="shared" si="9"/>
        <v>0.46807915719582288</v>
      </c>
    </row>
    <row r="19" spans="1:14" x14ac:dyDescent="0.2">
      <c r="A19">
        <f t="shared" si="10"/>
        <v>15</v>
      </c>
      <c r="B19">
        <f>[1]GC!B24</f>
        <v>88261</v>
      </c>
      <c r="C19">
        <f>[1]GC!C24</f>
        <v>1713</v>
      </c>
      <c r="D19">
        <f>[1]GC!D24</f>
        <v>89974</v>
      </c>
      <c r="E19">
        <f>[1]GC!E24</f>
        <v>312393</v>
      </c>
      <c r="F19" s="1">
        <f t="shared" si="11"/>
        <v>0.28253193893589162</v>
      </c>
      <c r="G19" s="1">
        <f t="shared" si="9"/>
        <v>0.79207159780177072</v>
      </c>
    </row>
    <row r="20" spans="1:14" x14ac:dyDescent="0.2">
      <c r="A20">
        <f t="shared" si="10"/>
        <v>20</v>
      </c>
      <c r="B20">
        <f>[1]GC!B25</f>
        <v>116271</v>
      </c>
      <c r="C20">
        <f>[1]GC!C25</f>
        <v>2229</v>
      </c>
      <c r="D20">
        <f>[1]GC!D25</f>
        <v>118500</v>
      </c>
      <c r="E20">
        <f>[1]GC!E25</f>
        <v>310860</v>
      </c>
      <c r="F20" s="1">
        <f t="shared" si="11"/>
        <v>0.37403011001737119</v>
      </c>
      <c r="G20" s="1">
        <f t="shared" si="9"/>
        <v>1.0485845528942281</v>
      </c>
      <c r="I20" t="s">
        <v>15</v>
      </c>
      <c r="J20" t="s">
        <v>9</v>
      </c>
      <c r="K20" t="s">
        <v>10</v>
      </c>
      <c r="L20" t="s">
        <v>11</v>
      </c>
      <c r="M20" t="s">
        <v>8</v>
      </c>
      <c r="N20" t="s">
        <v>12</v>
      </c>
    </row>
    <row r="21" spans="1:14" x14ac:dyDescent="0.2">
      <c r="A21">
        <f t="shared" si="10"/>
        <v>25</v>
      </c>
      <c r="B21">
        <f>[1]GC!B26</f>
        <v>142842</v>
      </c>
      <c r="C21">
        <f>[1]GC!C26</f>
        <v>2767</v>
      </c>
      <c r="D21">
        <f>[1]GC!D26</f>
        <v>145609</v>
      </c>
      <c r="E21">
        <f>[1]GC!E26</f>
        <v>308933</v>
      </c>
      <c r="F21" s="1">
        <f t="shared" si="11"/>
        <v>0.46237210009937429</v>
      </c>
      <c r="G21" s="1">
        <f t="shared" si="9"/>
        <v>1.296249229322608</v>
      </c>
      <c r="I21">
        <v>0</v>
      </c>
      <c r="J21" s="1">
        <f>G41</f>
        <v>0</v>
      </c>
      <c r="K21">
        <f>G54</f>
        <v>0</v>
      </c>
      <c r="L21" s="1">
        <f>G66</f>
        <v>0</v>
      </c>
      <c r="M21" s="1">
        <f>AVERAGE(J21:L21)</f>
        <v>0</v>
      </c>
      <c r="N21" s="1">
        <f>STDEVP(J21:L21)</f>
        <v>0</v>
      </c>
    </row>
    <row r="22" spans="1:14" x14ac:dyDescent="0.2">
      <c r="A22">
        <f t="shared" si="10"/>
        <v>30</v>
      </c>
      <c r="B22">
        <f>[1]GC!B27</f>
        <v>162060</v>
      </c>
      <c r="C22">
        <f>[1]GC!C27</f>
        <v>2999</v>
      </c>
      <c r="D22">
        <f>[1]GC!D27</f>
        <v>165059</v>
      </c>
      <c r="E22">
        <f>[1]GC!E27</f>
        <v>304933</v>
      </c>
      <c r="F22" s="1">
        <f t="shared" si="11"/>
        <v>0.53146100946765351</v>
      </c>
      <c r="G22" s="1">
        <f t="shared" si="9"/>
        <v>1.4899383500635086</v>
      </c>
      <c r="I22">
        <f t="shared" ref="I22:I29" si="12">I21+5</f>
        <v>5</v>
      </c>
      <c r="J22" s="1">
        <f t="shared" ref="J22:J29" si="13">G42</f>
        <v>0.22254186922767213</v>
      </c>
      <c r="K22">
        <f t="shared" ref="K22:K29" si="14">G55</f>
        <v>0</v>
      </c>
      <c r="L22" s="1">
        <f t="shared" ref="L22:L29" si="15">G67</f>
        <v>0.2006376363528905</v>
      </c>
      <c r="M22" s="1">
        <f t="shared" ref="M22:M29" si="16">AVERAGE(J22:L22)</f>
        <v>0.14105983519352086</v>
      </c>
      <c r="N22" s="1">
        <f t="shared" ref="N22:N29" si="17">STDEVP(J22:L22)</f>
        <v>0.10014441799413359</v>
      </c>
    </row>
    <row r="23" spans="1:14" x14ac:dyDescent="0.2">
      <c r="A23">
        <f t="shared" si="10"/>
        <v>35</v>
      </c>
      <c r="B23">
        <f>[1]GC!B28</f>
        <v>190200</v>
      </c>
      <c r="C23">
        <f>[1]GC!C28</f>
        <v>3594</v>
      </c>
      <c r="D23">
        <f>[1]GC!D28</f>
        <v>193794</v>
      </c>
      <c r="E23">
        <f>[1]GC!E28</f>
        <v>311826</v>
      </c>
      <c r="F23" s="1">
        <f t="shared" si="11"/>
        <v>0.60995555213484443</v>
      </c>
      <c r="G23" s="1">
        <f t="shared" si="9"/>
        <v>1.7099959409443353</v>
      </c>
      <c r="I23">
        <f t="shared" si="12"/>
        <v>10</v>
      </c>
      <c r="J23" s="1">
        <f t="shared" si="13"/>
        <v>0.50927878682756489</v>
      </c>
      <c r="K23" s="1">
        <f t="shared" si="14"/>
        <v>0.44951437056018928</v>
      </c>
      <c r="L23" s="1">
        <f t="shared" si="15"/>
        <v>0.4893412792219366</v>
      </c>
      <c r="M23" s="1">
        <f t="shared" si="16"/>
        <v>0.4827114788698969</v>
      </c>
      <c r="N23" s="1">
        <f t="shared" si="17"/>
        <v>2.4845013617437291E-2</v>
      </c>
    </row>
    <row r="24" spans="1:14" x14ac:dyDescent="0.2">
      <c r="A24">
        <f t="shared" si="10"/>
        <v>40</v>
      </c>
      <c r="B24">
        <f>[1]GC!B29</f>
        <v>211240</v>
      </c>
      <c r="C24">
        <f>[1]GC!C29</f>
        <v>3996</v>
      </c>
      <c r="D24">
        <f>[1]GC!D29</f>
        <v>215236</v>
      </c>
      <c r="E24">
        <f>[1]GC!E29</f>
        <v>311784</v>
      </c>
      <c r="F24" s="1">
        <f t="shared" si="11"/>
        <v>0.677520334590614</v>
      </c>
      <c r="G24" s="1">
        <f t="shared" si="9"/>
        <v>1.8994122079916287</v>
      </c>
      <c r="I24">
        <f t="shared" si="12"/>
        <v>15</v>
      </c>
      <c r="J24" s="1">
        <f t="shared" si="13"/>
        <v>0.74761403770385582</v>
      </c>
      <c r="K24" s="1">
        <f t="shared" si="14"/>
        <v>0.70250293975526301</v>
      </c>
      <c r="L24" s="1">
        <f t="shared" si="15"/>
        <v>0.73238078045969801</v>
      </c>
      <c r="M24" s="1">
        <f t="shared" si="16"/>
        <v>0.72749925263960569</v>
      </c>
      <c r="N24" s="1">
        <f t="shared" si="17"/>
        <v>1.8737213861291038E-2</v>
      </c>
    </row>
    <row r="25" spans="1:14" x14ac:dyDescent="0.2">
      <c r="I25">
        <f t="shared" si="12"/>
        <v>20</v>
      </c>
      <c r="J25" s="1">
        <f t="shared" si="13"/>
        <v>0.98419950113315346</v>
      </c>
      <c r="K25" s="1">
        <f t="shared" si="14"/>
        <v>0.95107374721379045</v>
      </c>
      <c r="L25" s="1">
        <f t="shared" si="15"/>
        <v>0.97171454750674702</v>
      </c>
      <c r="M25" s="1">
        <f t="shared" si="16"/>
        <v>0.96899593195123035</v>
      </c>
      <c r="N25" s="1">
        <f t="shared" si="17"/>
        <v>1.3659478908693687E-2</v>
      </c>
    </row>
    <row r="26" spans="1:14" x14ac:dyDescent="0.2">
      <c r="A26" t="s">
        <v>11</v>
      </c>
      <c r="I26">
        <f t="shared" si="12"/>
        <v>25</v>
      </c>
      <c r="J26" s="1">
        <f t="shared" si="13"/>
        <v>1.2171395284063902</v>
      </c>
      <c r="K26" s="1">
        <f t="shared" si="14"/>
        <v>1.1924336674612344</v>
      </c>
      <c r="L26" s="1">
        <f t="shared" si="15"/>
        <v>1.1638821265422801</v>
      </c>
      <c r="M26" s="1">
        <f t="shared" si="16"/>
        <v>1.1911517741366346</v>
      </c>
      <c r="N26" s="1">
        <f t="shared" si="17"/>
        <v>2.1761129737838659E-2</v>
      </c>
    </row>
    <row r="27" spans="1:14" x14ac:dyDescent="0.2">
      <c r="A27" t="s">
        <v>0</v>
      </c>
      <c r="B27" t="s">
        <v>1</v>
      </c>
      <c r="C27" t="s">
        <v>2</v>
      </c>
      <c r="D27" t="s">
        <v>3</v>
      </c>
      <c r="E27" t="s">
        <v>4</v>
      </c>
      <c r="F27" t="s">
        <v>5</v>
      </c>
      <c r="G27" t="s">
        <v>8</v>
      </c>
      <c r="I27">
        <f t="shared" si="12"/>
        <v>30</v>
      </c>
      <c r="J27" s="1">
        <f t="shared" si="13"/>
        <v>1.4631271276703943</v>
      </c>
      <c r="K27" s="1">
        <f t="shared" si="14"/>
        <v>1.44084200437957</v>
      </c>
      <c r="L27" s="1">
        <f t="shared" si="15"/>
        <v>1.3621121007076986</v>
      </c>
      <c r="M27" s="1">
        <f t="shared" si="16"/>
        <v>1.4220270775858876</v>
      </c>
      <c r="N27" s="1">
        <f t="shared" si="17"/>
        <v>4.3332128348045673E-2</v>
      </c>
    </row>
    <row r="28" spans="1:14" x14ac:dyDescent="0.2">
      <c r="A28">
        <v>0</v>
      </c>
      <c r="B28">
        <f>[1]GC!B40</f>
        <v>0</v>
      </c>
      <c r="C28">
        <f>[1]GC!C40</f>
        <v>0</v>
      </c>
      <c r="D28">
        <f>[1]GC!D40</f>
        <v>0</v>
      </c>
      <c r="E28">
        <f>[1]GC!E40</f>
        <v>317296</v>
      </c>
      <c r="F28" s="1">
        <f>B28/E28</f>
        <v>0</v>
      </c>
      <c r="G28" s="1">
        <f t="shared" ref="G28:G36" si="18">(F28-$J$3)/$J$2</f>
        <v>0</v>
      </c>
      <c r="I28">
        <f t="shared" si="12"/>
        <v>35</v>
      </c>
      <c r="J28" s="1">
        <f t="shared" si="13"/>
        <v>1.7145541397750097</v>
      </c>
      <c r="K28" s="1">
        <f t="shared" si="14"/>
        <v>1.6418990281605839</v>
      </c>
      <c r="L28" s="1">
        <f t="shared" si="15"/>
        <v>1.5905831246538706</v>
      </c>
      <c r="M28" s="1">
        <f t="shared" si="16"/>
        <v>1.6490120975298215</v>
      </c>
      <c r="N28" s="1">
        <f t="shared" si="17"/>
        <v>5.0860265856102323E-2</v>
      </c>
    </row>
    <row r="29" spans="1:14" x14ac:dyDescent="0.2">
      <c r="A29">
        <f t="shared" ref="A29:A36" si="19">A28+5</f>
        <v>5</v>
      </c>
      <c r="B29">
        <f>[1]GC!B41</f>
        <v>19150</v>
      </c>
      <c r="C29">
        <f>[1]GC!C41</f>
        <v>0</v>
      </c>
      <c r="D29">
        <f>[1]GC!D41</f>
        <v>19150</v>
      </c>
      <c r="E29">
        <f>[1]GC!E41</f>
        <v>315380</v>
      </c>
      <c r="F29" s="1">
        <f t="shared" ref="F29:F36" si="20">B29/E29</f>
        <v>6.072040078635297E-2</v>
      </c>
      <c r="G29" s="1">
        <f t="shared" si="18"/>
        <v>0.17022820517620679</v>
      </c>
      <c r="I29">
        <f t="shared" si="12"/>
        <v>40</v>
      </c>
      <c r="J29" s="1">
        <f t="shared" si="13"/>
        <v>1.8714617164410596</v>
      </c>
      <c r="K29" s="1">
        <f t="shared" si="14"/>
        <v>1.765209216326334</v>
      </c>
      <c r="L29" s="1">
        <f t="shared" si="15"/>
        <v>1.815672864091501</v>
      </c>
      <c r="M29" s="1">
        <f t="shared" si="16"/>
        <v>1.8174479322862982</v>
      </c>
      <c r="N29" s="1">
        <f t="shared" si="17"/>
        <v>4.3395557341580321E-2</v>
      </c>
    </row>
    <row r="30" spans="1:14" x14ac:dyDescent="0.2">
      <c r="A30">
        <f t="shared" si="19"/>
        <v>10</v>
      </c>
      <c r="B30">
        <f>[1]GC!B42</f>
        <v>48455</v>
      </c>
      <c r="C30">
        <f>[1]GC!C42</f>
        <v>0</v>
      </c>
      <c r="D30">
        <f>[1]GC!D42</f>
        <v>48455</v>
      </c>
      <c r="E30">
        <f>[1]GC!E42</f>
        <v>314641</v>
      </c>
      <c r="F30" s="1">
        <f t="shared" si="20"/>
        <v>0.15400090897244798</v>
      </c>
      <c r="G30" s="1">
        <f t="shared" si="18"/>
        <v>0.43173790011900187</v>
      </c>
    </row>
    <row r="31" spans="1:14" x14ac:dyDescent="0.2">
      <c r="A31">
        <f t="shared" si="19"/>
        <v>15</v>
      </c>
      <c r="B31">
        <f>[1]GC!B43</f>
        <v>76475</v>
      </c>
      <c r="C31">
        <f>[1]GC!C43</f>
        <v>1424</v>
      </c>
      <c r="D31">
        <f>[1]GC!D43</f>
        <v>77899</v>
      </c>
      <c r="E31">
        <f>[1]GC!E43</f>
        <v>316587</v>
      </c>
      <c r="F31" s="1">
        <f t="shared" si="20"/>
        <v>0.24156077160464581</v>
      </c>
      <c r="G31" s="1">
        <f t="shared" si="18"/>
        <v>0.67720990076996301</v>
      </c>
    </row>
    <row r="32" spans="1:14" x14ac:dyDescent="0.2">
      <c r="A32">
        <f t="shared" si="19"/>
        <v>20</v>
      </c>
      <c r="B32">
        <f>[1]GC!B44</f>
        <v>103917</v>
      </c>
      <c r="C32">
        <f>[1]GC!C44</f>
        <v>1975</v>
      </c>
      <c r="D32">
        <f>[1]GC!D44</f>
        <v>105892</v>
      </c>
      <c r="E32">
        <f>[1]GC!E44</f>
        <v>318487</v>
      </c>
      <c r="F32" s="1">
        <f t="shared" si="20"/>
        <v>0.32628333338566412</v>
      </c>
      <c r="G32" s="1">
        <f t="shared" si="18"/>
        <v>0.91472759569852569</v>
      </c>
    </row>
    <row r="33" spans="1:7" x14ac:dyDescent="0.2">
      <c r="A33">
        <f t="shared" si="19"/>
        <v>25</v>
      </c>
      <c r="B33">
        <f>[1]GC!B45</f>
        <v>127864</v>
      </c>
      <c r="C33">
        <f>[1]GC!C45</f>
        <v>2411</v>
      </c>
      <c r="D33">
        <f>[1]GC!D45</f>
        <v>130275</v>
      </c>
      <c r="E33">
        <f>[1]GC!E45</f>
        <v>317832</v>
      </c>
      <c r="F33" s="1">
        <f t="shared" si="20"/>
        <v>0.40230058647335698</v>
      </c>
      <c r="G33" s="1">
        <f t="shared" si="18"/>
        <v>1.127840163928671</v>
      </c>
    </row>
    <row r="34" spans="1:7" x14ac:dyDescent="0.2">
      <c r="A34">
        <f t="shared" si="19"/>
        <v>30</v>
      </c>
      <c r="B34">
        <f>[1]GC!B46</f>
        <v>156976</v>
      </c>
      <c r="C34">
        <f>[1]GC!C46</f>
        <v>2864</v>
      </c>
      <c r="D34">
        <f>[1]GC!D46</f>
        <v>159840</v>
      </c>
      <c r="E34">
        <f>[1]GC!E46</f>
        <v>319984</v>
      </c>
      <c r="F34" s="1">
        <f t="shared" si="20"/>
        <v>0.49057452872643631</v>
      </c>
      <c r="G34" s="1">
        <f t="shared" si="18"/>
        <v>1.3753140698806736</v>
      </c>
    </row>
    <row r="35" spans="1:7" x14ac:dyDescent="0.2">
      <c r="A35">
        <f t="shared" si="19"/>
        <v>35</v>
      </c>
      <c r="B35">
        <f>[1]GC!B47</f>
        <v>175303</v>
      </c>
      <c r="C35">
        <f>[1]GC!C47</f>
        <v>3184</v>
      </c>
      <c r="D35">
        <f>[1]GC!D47</f>
        <v>178487</v>
      </c>
      <c r="E35">
        <f>[1]GC!E47</f>
        <v>317721</v>
      </c>
      <c r="F35" s="1">
        <f t="shared" si="20"/>
        <v>0.55175137935484275</v>
      </c>
      <c r="G35" s="1">
        <f t="shared" si="18"/>
        <v>1.5468219213760659</v>
      </c>
    </row>
    <row r="36" spans="1:7" x14ac:dyDescent="0.2">
      <c r="A36">
        <f t="shared" si="19"/>
        <v>40</v>
      </c>
      <c r="B36">
        <f>[1]GC!B48</f>
        <v>180873</v>
      </c>
      <c r="C36">
        <f>[1]GC!C48</f>
        <v>3518</v>
      </c>
      <c r="D36">
        <f>[1]GC!D48</f>
        <v>184391</v>
      </c>
      <c r="E36">
        <f>[1]GC!E48</f>
        <v>317335</v>
      </c>
      <c r="F36" s="1">
        <f t="shared" si="20"/>
        <v>0.56997494761056933</v>
      </c>
      <c r="G36" s="1">
        <f t="shared" si="18"/>
        <v>1.5979112632760564</v>
      </c>
    </row>
    <row r="39" spans="1:7" x14ac:dyDescent="0.2">
      <c r="A39" t="s">
        <v>9</v>
      </c>
    </row>
    <row r="40" spans="1:7" x14ac:dyDescent="0.2">
      <c r="A40" t="s">
        <v>14</v>
      </c>
      <c r="B40" t="s">
        <v>1</v>
      </c>
      <c r="C40" t="s">
        <v>2</v>
      </c>
      <c r="D40" t="s">
        <v>3</v>
      </c>
      <c r="E40" t="s">
        <v>4</v>
      </c>
      <c r="F40" t="s">
        <v>5</v>
      </c>
      <c r="G40" t="s">
        <v>8</v>
      </c>
    </row>
    <row r="41" spans="1:7" x14ac:dyDescent="0.2">
      <c r="A41">
        <v>0</v>
      </c>
      <c r="B41">
        <f>[2]GC!B2</f>
        <v>0</v>
      </c>
      <c r="C41">
        <f>[2]GC!C2</f>
        <v>0</v>
      </c>
      <c r="D41">
        <f>[2]GC!D2</f>
        <v>0</v>
      </c>
      <c r="E41">
        <f>[2]GC!E2</f>
        <v>316722</v>
      </c>
      <c r="F41" s="1">
        <f>B41/E41</f>
        <v>0</v>
      </c>
      <c r="G41" s="1">
        <f t="shared" ref="G41:G49" si="21">(F41-$J$3)/$J$2</f>
        <v>0</v>
      </c>
    </row>
    <row r="42" spans="1:7" x14ac:dyDescent="0.2">
      <c r="A42">
        <f t="shared" ref="A42:A49" si="22">A41+5</f>
        <v>5</v>
      </c>
      <c r="B42">
        <f>[2]GC!B3</f>
        <v>25353</v>
      </c>
      <c r="C42">
        <f>[2]GC!C3</f>
        <v>0</v>
      </c>
      <c r="D42">
        <f>[2]GC!D3</f>
        <v>25353</v>
      </c>
      <c r="E42">
        <f>[2]GC!E3</f>
        <v>319385</v>
      </c>
      <c r="F42" s="1">
        <f t="shared" ref="F42:F49" si="23">B42/E42</f>
        <v>7.938068475351065E-2</v>
      </c>
      <c r="G42" s="1">
        <f t="shared" si="21"/>
        <v>0.22254186922767213</v>
      </c>
    </row>
    <row r="43" spans="1:7" x14ac:dyDescent="0.2">
      <c r="A43">
        <f t="shared" si="22"/>
        <v>10</v>
      </c>
      <c r="B43">
        <f>[2]GC!B4</f>
        <v>58162</v>
      </c>
      <c r="C43">
        <f>[2]GC!C4</f>
        <v>1093</v>
      </c>
      <c r="D43">
        <f>[2]GC!D4</f>
        <v>59255</v>
      </c>
      <c r="E43">
        <f>[2]GC!E4</f>
        <v>320170</v>
      </c>
      <c r="F43" s="1">
        <f t="shared" si="23"/>
        <v>0.18165974326139239</v>
      </c>
      <c r="G43" s="1">
        <f t="shared" si="21"/>
        <v>0.50927878682756489</v>
      </c>
    </row>
    <row r="44" spans="1:7" x14ac:dyDescent="0.2">
      <c r="A44">
        <f t="shared" si="22"/>
        <v>15</v>
      </c>
      <c r="B44">
        <f>[2]GC!B5</f>
        <v>85701</v>
      </c>
      <c r="C44">
        <f>[2]GC!C5</f>
        <v>1447</v>
      </c>
      <c r="D44">
        <f>[2]GC!D5</f>
        <v>87148</v>
      </c>
      <c r="E44">
        <f>[2]GC!E5</f>
        <v>321370</v>
      </c>
      <c r="F44" s="1">
        <f t="shared" si="23"/>
        <v>0.26667392724896538</v>
      </c>
      <c r="G44" s="1">
        <f t="shared" si="21"/>
        <v>0.74761403770385582</v>
      </c>
    </row>
    <row r="45" spans="1:7" x14ac:dyDescent="0.2">
      <c r="A45">
        <f t="shared" si="22"/>
        <v>20</v>
      </c>
      <c r="B45">
        <f>[2]GC!B6</f>
        <v>112945</v>
      </c>
      <c r="C45">
        <f>[2]GC!C6</f>
        <v>2074</v>
      </c>
      <c r="D45">
        <f>[2]GC!D6</f>
        <v>115019</v>
      </c>
      <c r="E45">
        <f>[2]GC!E6</f>
        <v>321722</v>
      </c>
      <c r="F45" s="1">
        <f t="shared" si="23"/>
        <v>0.35106396205419588</v>
      </c>
      <c r="G45" s="1">
        <f t="shared" si="21"/>
        <v>0.98419950113315346</v>
      </c>
    </row>
    <row r="46" spans="1:7" x14ac:dyDescent="0.2">
      <c r="A46">
        <f t="shared" si="22"/>
        <v>25</v>
      </c>
      <c r="B46">
        <f>[2]GC!B7</f>
        <v>137849</v>
      </c>
      <c r="C46">
        <f>[2]GC!C7</f>
        <v>2637</v>
      </c>
      <c r="D46">
        <f>[2]GC!D7</f>
        <v>140486</v>
      </c>
      <c r="E46">
        <f>[2]GC!E7</f>
        <v>317512</v>
      </c>
      <c r="F46" s="1">
        <f t="shared" si="23"/>
        <v>0.43415366978255943</v>
      </c>
      <c r="G46" s="1">
        <f t="shared" si="21"/>
        <v>1.2171395284063902</v>
      </c>
    </row>
    <row r="47" spans="1:7" x14ac:dyDescent="0.2">
      <c r="A47">
        <f t="shared" si="22"/>
        <v>30</v>
      </c>
      <c r="B47">
        <f>[2]GC!B8</f>
        <v>167551</v>
      </c>
      <c r="C47">
        <f>[2]GC!C8</f>
        <v>3185</v>
      </c>
      <c r="D47">
        <f>[2]GC!D8</f>
        <v>170736</v>
      </c>
      <c r="E47">
        <f>[2]GC!E8</f>
        <v>321042</v>
      </c>
      <c r="F47" s="1">
        <f t="shared" si="23"/>
        <v>0.52189744644002967</v>
      </c>
      <c r="G47" s="1">
        <f t="shared" si="21"/>
        <v>1.4631271276703943</v>
      </c>
    </row>
    <row r="48" spans="1:7" x14ac:dyDescent="0.2">
      <c r="A48">
        <f t="shared" si="22"/>
        <v>35</v>
      </c>
      <c r="B48">
        <f>[2]GC!B9</f>
        <v>195618</v>
      </c>
      <c r="C48">
        <f>[2]GC!C9</f>
        <v>3889</v>
      </c>
      <c r="D48">
        <f>[2]GC!D9</f>
        <v>199507</v>
      </c>
      <c r="E48">
        <f>[2]GC!E9</f>
        <v>319856</v>
      </c>
      <c r="F48" s="1">
        <f t="shared" si="23"/>
        <v>0.61158146165774596</v>
      </c>
      <c r="G48" s="1">
        <f t="shared" si="21"/>
        <v>1.7145541397750097</v>
      </c>
    </row>
    <row r="49" spans="1:7" x14ac:dyDescent="0.2">
      <c r="A49">
        <f t="shared" si="22"/>
        <v>40</v>
      </c>
      <c r="B49">
        <f>[2]GC!B10</f>
        <v>214528</v>
      </c>
      <c r="C49">
        <f>[2]GC!C10</f>
        <v>4127</v>
      </c>
      <c r="D49">
        <f>[2]GC!D10</f>
        <v>218655</v>
      </c>
      <c r="E49">
        <f>[2]GC!E10</f>
        <v>321366</v>
      </c>
      <c r="F49" s="1">
        <f t="shared" si="23"/>
        <v>0.667550394254526</v>
      </c>
      <c r="G49" s="1">
        <f t="shared" si="21"/>
        <v>1.8714617164410596</v>
      </c>
    </row>
    <row r="52" spans="1:7" x14ac:dyDescent="0.2">
      <c r="A52" t="s">
        <v>10</v>
      </c>
    </row>
    <row r="53" spans="1:7" x14ac:dyDescent="0.2">
      <c r="A53" t="s">
        <v>14</v>
      </c>
      <c r="B53" t="s">
        <v>1</v>
      </c>
      <c r="C53" t="s">
        <v>2</v>
      </c>
      <c r="D53" t="s">
        <v>3</v>
      </c>
      <c r="E53" t="s">
        <v>4</v>
      </c>
      <c r="F53" t="s">
        <v>5</v>
      </c>
      <c r="G53" t="s">
        <v>8</v>
      </c>
    </row>
    <row r="54" spans="1:7" x14ac:dyDescent="0.2">
      <c r="A54">
        <v>0</v>
      </c>
      <c r="B54">
        <f>[2]GC!B21</f>
        <v>0</v>
      </c>
      <c r="C54">
        <f>[2]GC!C21</f>
        <v>0</v>
      </c>
      <c r="D54">
        <f>[2]GC!D21</f>
        <v>0</v>
      </c>
      <c r="E54">
        <f>[2]GC!E21</f>
        <v>344518</v>
      </c>
      <c r="F54" s="1">
        <f>B54/E54</f>
        <v>0</v>
      </c>
      <c r="G54">
        <f t="shared" ref="G54:G62" si="24">(F54-$J$3)/$J$2</f>
        <v>0</v>
      </c>
    </row>
    <row r="55" spans="1:7" x14ac:dyDescent="0.2">
      <c r="A55">
        <f t="shared" ref="A55:A62" si="25">A54+5</f>
        <v>5</v>
      </c>
      <c r="B55">
        <f>[2]GC!B22</f>
        <v>0</v>
      </c>
      <c r="C55">
        <f>[2]GC!C22</f>
        <v>0</v>
      </c>
      <c r="D55">
        <f>[2]GC!D22</f>
        <v>0</v>
      </c>
      <c r="E55">
        <f>[2]GC!E22</f>
        <v>338594</v>
      </c>
      <c r="F55" s="1">
        <f t="shared" ref="F55:F62" si="26">B55/E55</f>
        <v>0</v>
      </c>
      <c r="G55">
        <f t="shared" si="24"/>
        <v>0</v>
      </c>
    </row>
    <row r="56" spans="1:7" x14ac:dyDescent="0.2">
      <c r="A56">
        <f t="shared" si="25"/>
        <v>10</v>
      </c>
      <c r="B56">
        <f>[2]GC!B23</f>
        <v>54627</v>
      </c>
      <c r="C56">
        <f>[2]GC!C23</f>
        <v>1088</v>
      </c>
      <c r="D56">
        <f>[2]GC!D23</f>
        <v>55715</v>
      </c>
      <c r="E56">
        <f>[2]GC!E23</f>
        <v>340691</v>
      </c>
      <c r="F56" s="1">
        <f t="shared" si="26"/>
        <v>0.16034177597881952</v>
      </c>
      <c r="G56" s="1">
        <f t="shared" si="24"/>
        <v>0.44951437056018928</v>
      </c>
    </row>
    <row r="57" spans="1:7" x14ac:dyDescent="0.2">
      <c r="A57">
        <f t="shared" si="25"/>
        <v>15</v>
      </c>
      <c r="B57">
        <f>[2]GC!B24</f>
        <v>85133</v>
      </c>
      <c r="C57">
        <f>[2]GC!C24</f>
        <v>1627</v>
      </c>
      <c r="D57">
        <f>[2]GC!D24</f>
        <v>86760</v>
      </c>
      <c r="E57">
        <f>[2]GC!E24</f>
        <v>339740</v>
      </c>
      <c r="F57" s="1">
        <f t="shared" si="26"/>
        <v>0.25058279861070232</v>
      </c>
      <c r="G57" s="1">
        <f t="shared" si="24"/>
        <v>0.70250293975526301</v>
      </c>
    </row>
    <row r="58" spans="1:7" x14ac:dyDescent="0.2">
      <c r="A58">
        <f t="shared" si="25"/>
        <v>20</v>
      </c>
      <c r="B58">
        <f>[2]GC!B25</f>
        <v>115670</v>
      </c>
      <c r="C58">
        <f>[2]GC!C25</f>
        <v>2211</v>
      </c>
      <c r="D58">
        <f>[2]GC!D25</f>
        <v>117881</v>
      </c>
      <c r="E58">
        <f>[2]GC!E25</f>
        <v>340960</v>
      </c>
      <c r="F58" s="1">
        <f t="shared" si="26"/>
        <v>0.33924800563115909</v>
      </c>
      <c r="G58" s="1">
        <f t="shared" si="24"/>
        <v>0.95107374721379045</v>
      </c>
    </row>
    <row r="59" spans="1:7" x14ac:dyDescent="0.2">
      <c r="A59">
        <f t="shared" si="25"/>
        <v>25</v>
      </c>
      <c r="B59">
        <f>[2]GC!B26</f>
        <v>144123</v>
      </c>
      <c r="C59">
        <f>[2]GC!C26</f>
        <v>2896</v>
      </c>
      <c r="D59">
        <f>[2]GC!D26</f>
        <v>147019</v>
      </c>
      <c r="E59">
        <f>[2]GC!E26</f>
        <v>338841</v>
      </c>
      <c r="F59" s="1">
        <f t="shared" si="26"/>
        <v>0.42534108918342234</v>
      </c>
      <c r="G59" s="1">
        <f t="shared" si="24"/>
        <v>1.1924336674612344</v>
      </c>
    </row>
    <row r="60" spans="1:7" x14ac:dyDescent="0.2">
      <c r="A60">
        <f t="shared" si="25"/>
        <v>30</v>
      </c>
      <c r="B60">
        <f>[2]GC!B27</f>
        <v>174450</v>
      </c>
      <c r="C60">
        <f>[2]GC!C27</f>
        <v>2990</v>
      </c>
      <c r="D60">
        <f>[2]GC!D27</f>
        <v>177440</v>
      </c>
      <c r="E60">
        <f>[2]GC!E27</f>
        <v>339431</v>
      </c>
      <c r="F60" s="1">
        <f t="shared" si="26"/>
        <v>0.51394834296219261</v>
      </c>
      <c r="G60" s="1">
        <f t="shared" si="24"/>
        <v>1.44084200437957</v>
      </c>
    </row>
    <row r="61" spans="1:7" x14ac:dyDescent="0.2">
      <c r="A61">
        <f t="shared" si="25"/>
        <v>35</v>
      </c>
      <c r="B61">
        <f>[2]GC!B28</f>
        <v>200345</v>
      </c>
      <c r="C61">
        <f>[2]GC!C28</f>
        <v>3908</v>
      </c>
      <c r="D61">
        <f>[2]GC!D28</f>
        <v>204253</v>
      </c>
      <c r="E61">
        <f>[2]GC!E28</f>
        <v>342081</v>
      </c>
      <c r="F61" s="1">
        <f t="shared" si="26"/>
        <v>0.58566538334488027</v>
      </c>
      <c r="G61" s="1">
        <f t="shared" si="24"/>
        <v>1.6418990281605839</v>
      </c>
    </row>
    <row r="62" spans="1:7" x14ac:dyDescent="0.2">
      <c r="A62">
        <f t="shared" si="25"/>
        <v>40</v>
      </c>
      <c r="B62">
        <f>[2]GC!B29</f>
        <v>219576</v>
      </c>
      <c r="C62">
        <f>[2]GC!C29</f>
        <v>4374</v>
      </c>
      <c r="D62">
        <f>[2]GC!D29</f>
        <v>223950</v>
      </c>
      <c r="E62">
        <f>[2]GC!E29</f>
        <v>348727</v>
      </c>
      <c r="F62" s="1">
        <f t="shared" si="26"/>
        <v>0.62965012746360338</v>
      </c>
      <c r="G62" s="1">
        <f t="shared" si="24"/>
        <v>1.765209216326334</v>
      </c>
    </row>
    <row r="64" spans="1:7" x14ac:dyDescent="0.2">
      <c r="A64" t="s">
        <v>11</v>
      </c>
    </row>
    <row r="65" spans="1:7" x14ac:dyDescent="0.2">
      <c r="A65" t="s">
        <v>14</v>
      </c>
      <c r="B65" t="s">
        <v>1</v>
      </c>
      <c r="C65" t="s">
        <v>2</v>
      </c>
      <c r="D65" t="s">
        <v>3</v>
      </c>
      <c r="E65" t="s">
        <v>4</v>
      </c>
      <c r="F65" t="s">
        <v>5</v>
      </c>
      <c r="G65" t="s">
        <v>8</v>
      </c>
    </row>
    <row r="66" spans="1:7" x14ac:dyDescent="0.2">
      <c r="A66">
        <v>0</v>
      </c>
      <c r="B66">
        <f>'[3]Auswertung Ethylamino AaeUPO R1'!B2</f>
        <v>0</v>
      </c>
      <c r="C66">
        <f>'[3]Auswertung Ethylamino AaeUPO R1'!C2</f>
        <v>0</v>
      </c>
      <c r="D66">
        <f>'[3]Auswertung Ethylamino AaeUPO R1'!D2</f>
        <v>0</v>
      </c>
      <c r="E66">
        <f>'[3]Auswertung Ethylamino AaeUPO R1'!E2</f>
        <v>505172</v>
      </c>
      <c r="F66" s="1">
        <f>B66/E66</f>
        <v>0</v>
      </c>
      <c r="G66" s="1">
        <f t="shared" ref="G66:G74" si="27">(F66-$J$3)/$J$2</f>
        <v>0</v>
      </c>
    </row>
    <row r="67" spans="1:7" x14ac:dyDescent="0.2">
      <c r="A67">
        <f t="shared" ref="A67:A74" si="28">A66+5</f>
        <v>5</v>
      </c>
      <c r="B67">
        <f>'[3]Auswertung Ethylamino AaeUPO R1'!B3</f>
        <v>36074</v>
      </c>
      <c r="C67">
        <f>'[3]Auswertung Ethylamino AaeUPO R1'!C3</f>
        <v>0</v>
      </c>
      <c r="D67">
        <f>'[3]Auswertung Ethylamino AaeUPO R1'!D3</f>
        <v>36074</v>
      </c>
      <c r="E67">
        <f>'[3]Auswertung Ethylamino AaeUPO R1'!E3</f>
        <v>504056</v>
      </c>
      <c r="F67" s="1">
        <f t="shared" ref="F67:F74" si="29">B67/E67</f>
        <v>7.1567444887076045E-2</v>
      </c>
      <c r="G67" s="1">
        <f t="shared" si="27"/>
        <v>0.2006376363528905</v>
      </c>
    </row>
    <row r="68" spans="1:7" x14ac:dyDescent="0.2">
      <c r="A68">
        <f t="shared" si="28"/>
        <v>10</v>
      </c>
      <c r="B68">
        <f>'[3]Auswertung Ethylamino AaeUPO R1'!B4</f>
        <v>88082</v>
      </c>
      <c r="C68">
        <f>'[3]Auswertung Ethylamino AaeUPO R1'!C4</f>
        <v>1871</v>
      </c>
      <c r="D68">
        <f>'[3]Auswertung Ethylamino AaeUPO R1'!D4</f>
        <v>89953</v>
      </c>
      <c r="E68">
        <f>'[3]Auswertung Ethylamino AaeUPO R1'!E4</f>
        <v>504629</v>
      </c>
      <c r="F68" s="1">
        <f t="shared" si="29"/>
        <v>0.1745480342984648</v>
      </c>
      <c r="G68" s="1">
        <f t="shared" si="27"/>
        <v>0.4893412792219366</v>
      </c>
    </row>
    <row r="69" spans="1:7" x14ac:dyDescent="0.2">
      <c r="A69">
        <f t="shared" si="28"/>
        <v>15</v>
      </c>
      <c r="B69">
        <f>'[3]Auswertung Ethylamino AaeUPO R1'!B5</f>
        <v>132349</v>
      </c>
      <c r="C69">
        <f>'[3]Auswertung Ethylamino AaeUPO R1'!C5</f>
        <v>2584</v>
      </c>
      <c r="D69">
        <f>'[3]Auswertung Ethylamino AaeUPO R1'!D5</f>
        <v>134933</v>
      </c>
      <c r="E69">
        <f>'[3]Auswertung Ethylamino AaeUPO R1'!E5</f>
        <v>506618</v>
      </c>
      <c r="F69" s="1">
        <f t="shared" si="29"/>
        <v>0.2612402243899743</v>
      </c>
      <c r="G69" s="1">
        <f t="shared" si="27"/>
        <v>0.73238078045969801</v>
      </c>
    </row>
    <row r="70" spans="1:7" x14ac:dyDescent="0.2">
      <c r="A70">
        <f t="shared" si="28"/>
        <v>20</v>
      </c>
      <c r="B70">
        <f>'[3]Auswertung Ethylamino AaeUPO R1'!B6</f>
        <v>176413</v>
      </c>
      <c r="C70">
        <f>'[3]Auswertung Ethylamino AaeUPO R1'!C6</f>
        <v>3491</v>
      </c>
      <c r="D70">
        <f>'[3]Auswertung Ethylamino AaeUPO R1'!D6</f>
        <v>179904</v>
      </c>
      <c r="E70">
        <f>'[3]Auswertung Ethylamino AaeUPO R1'!E6</f>
        <v>508966</v>
      </c>
      <c r="F70" s="1">
        <f t="shared" si="29"/>
        <v>0.34661057909565668</v>
      </c>
      <c r="G70" s="1">
        <f t="shared" si="27"/>
        <v>0.97171454750674702</v>
      </c>
    </row>
    <row r="71" spans="1:7" x14ac:dyDescent="0.2">
      <c r="A71">
        <f t="shared" si="28"/>
        <v>25</v>
      </c>
      <c r="B71">
        <f>'[3]Auswertung Ethylamino AaeUPO R1'!B7</f>
        <v>210340</v>
      </c>
      <c r="C71">
        <f>'[3]Auswertung Ethylamino AaeUPO R1'!C7</f>
        <v>4193</v>
      </c>
      <c r="D71">
        <f>'[3]Auswertung Ethylamino AaeUPO R1'!D7</f>
        <v>214533</v>
      </c>
      <c r="E71">
        <f>'[3]Auswertung Ethylamino AaeUPO R1'!E7</f>
        <v>506652</v>
      </c>
      <c r="F71" s="1">
        <f t="shared" si="29"/>
        <v>0.41515675453763135</v>
      </c>
      <c r="G71" s="1">
        <f t="shared" si="27"/>
        <v>1.1638821265422801</v>
      </c>
    </row>
    <row r="72" spans="1:7" x14ac:dyDescent="0.2">
      <c r="A72">
        <f t="shared" si="28"/>
        <v>30</v>
      </c>
      <c r="B72">
        <f>'[3]Auswertung Ethylamino AaeUPO R1'!B8</f>
        <v>246308</v>
      </c>
      <c r="C72">
        <f>'[3]Auswertung Ethylamino AaeUPO R1'!C8</f>
        <v>4894</v>
      </c>
      <c r="D72">
        <f>'[3]Auswertung Ethylamino AaeUPO R1'!D8</f>
        <v>251202</v>
      </c>
      <c r="E72">
        <f>'[3]Auswertung Ethylamino AaeUPO R1'!E8</f>
        <v>506947</v>
      </c>
      <c r="F72" s="1">
        <f t="shared" si="29"/>
        <v>0.48586538632243609</v>
      </c>
      <c r="G72" s="1">
        <f t="shared" si="27"/>
        <v>1.3621121007076986</v>
      </c>
    </row>
    <row r="73" spans="1:7" x14ac:dyDescent="0.2">
      <c r="A73">
        <f t="shared" si="28"/>
        <v>35</v>
      </c>
      <c r="B73">
        <f>'[3]Auswertung Ethylamino AaeUPO R1'!B9</f>
        <v>288692</v>
      </c>
      <c r="C73">
        <f>'[3]Auswertung Ethylamino AaeUPO R1'!C9</f>
        <v>4829</v>
      </c>
      <c r="D73">
        <f>'[3]Auswertung Ethylamino AaeUPO R1'!D9</f>
        <v>293521</v>
      </c>
      <c r="E73">
        <f>'[3]Auswertung Ethylamino AaeUPO R1'!E9</f>
        <v>508833</v>
      </c>
      <c r="F73" s="1">
        <f t="shared" si="29"/>
        <v>0.56736100056403571</v>
      </c>
      <c r="G73" s="1">
        <f t="shared" si="27"/>
        <v>1.5905831246538706</v>
      </c>
    </row>
    <row r="74" spans="1:7" x14ac:dyDescent="0.2">
      <c r="A74">
        <f t="shared" si="28"/>
        <v>40</v>
      </c>
      <c r="B74">
        <f>'[3]Auswertung Ethylamino AaeUPO R1'!B10</f>
        <v>328568</v>
      </c>
      <c r="C74">
        <f>'[3]Auswertung Ethylamino AaeUPO R1'!C10</f>
        <v>5460</v>
      </c>
      <c r="D74">
        <f>'[3]Auswertung Ethylamino AaeUPO R1'!D10</f>
        <v>334028</v>
      </c>
      <c r="E74">
        <f>'[3]Auswertung Ethylamino AaeUPO R1'!E10</f>
        <v>507323</v>
      </c>
      <c r="F74" s="1">
        <f t="shared" si="29"/>
        <v>0.64765051062143841</v>
      </c>
      <c r="G74" s="1">
        <f t="shared" si="27"/>
        <v>1.815672864091501</v>
      </c>
    </row>
  </sheetData>
  <mergeCells count="1">
    <mergeCell ref="I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 min biocat Relizymes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Dirks, Tim</dc:creator>
  <cp:lastModifiedBy>Dirks, Tim</cp:lastModifiedBy>
  <dcterms:created xsi:type="dcterms:W3CDTF">2025-01-09T10:20:00Z</dcterms:created>
  <dcterms:modified xsi:type="dcterms:W3CDTF">2025-01-09T10:51:49Z</dcterms:modified>
</cp:coreProperties>
</file>