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1/LdhA/"/>
    </mc:Choice>
  </mc:AlternateContent>
  <xr:revisionPtr revIDLastSave="0" documentId="8_{499E33DA-845E-8447-ABF4-20AE89048450}" xr6:coauthVersionLast="47" xr6:coauthVersionMax="47" xr10:uidLastSave="{00000000-0000-0000-0000-000000000000}"/>
  <bookViews>
    <workbookView xWindow="18380" yWindow="900" windowWidth="27440" windowHeight="16560" firstSheet="29" activeTab="36" xr2:uid="{C5D7F254-581C-804E-8478-0A37191EA2BE}"/>
  </bookViews>
  <sheets>
    <sheet name="LdhA_Amino_untreated" sheetId="2" r:id="rId1"/>
    <sheet name="LdhA_Amino_PlasmaR1" sheetId="3" r:id="rId2"/>
    <sheet name="LdhA_Amino_PlasmaR2" sheetId="4" r:id="rId3"/>
    <sheet name="LdhA_Amino_PlasmaR3" sheetId="5" r:id="rId4"/>
    <sheet name="LdhA_DVB_untreated" sheetId="6" r:id="rId5"/>
    <sheet name="LdhA_DVB_PlasmaR1" sheetId="7" r:id="rId6"/>
    <sheet name="LdhA_DVB_PlasmaR2" sheetId="8" r:id="rId7"/>
    <sheet name="LdhA_DVB_PlasmaR3" sheetId="9" r:id="rId8"/>
    <sheet name="LdhA_Epoxy_untreated" sheetId="10" r:id="rId9"/>
    <sheet name="LdhA_Epoxy_PlasmaR1" sheetId="11" r:id="rId10"/>
    <sheet name="LdhA_Epoxy_PlasmaR2" sheetId="12" r:id="rId11"/>
    <sheet name="LdhA_Epoxy_PlasmaR3" sheetId="13" r:id="rId12"/>
    <sheet name="LdhA_EpoxyButyl_untreated" sheetId="14" r:id="rId13"/>
    <sheet name="LdhA_EpoxyButyl_PlasmaR1" sheetId="15" r:id="rId14"/>
    <sheet name="LdhA_EpoxyButyl_PlasmaR2" sheetId="16" r:id="rId15"/>
    <sheet name="LdhA_EpoxyButyl_PlasmaR3" sheetId="17" r:id="rId16"/>
    <sheet name="LdhA_Octadecyl_untreated" sheetId="18" r:id="rId17"/>
    <sheet name="LdhA_Octadecyl_PlasmaR1" sheetId="19" r:id="rId18"/>
    <sheet name="LdhA_Octadecyl_PlasmaR2" sheetId="20" r:id="rId19"/>
    <sheet name="LdhA_Octadecyl_PlasmaR3" sheetId="21" r:id="rId20"/>
    <sheet name="LdhA_Polystyrene_untreated" sheetId="22" r:id="rId21"/>
    <sheet name="LdhA_Polystyrene_PlasmaR1" sheetId="23" r:id="rId22"/>
    <sheet name="LdhA_Polystyrene_PlasmaR2" sheetId="24" r:id="rId23"/>
    <sheet name="LdhA_Polystyrene_PlasmaR3" sheetId="25" r:id="rId24"/>
    <sheet name="LdhA_EziG1_untreated" sheetId="26" r:id="rId25"/>
    <sheet name="LdhA_EziG1_P1" sheetId="27" r:id="rId26"/>
    <sheet name="LdhA_EziG1_P2" sheetId="28" r:id="rId27"/>
    <sheet name="LdhA_EziG1_P3" sheetId="29" r:id="rId28"/>
    <sheet name="LdhA_EziG2_untreated" sheetId="30" r:id="rId29"/>
    <sheet name="LdhA_EziG2_P1" sheetId="31" r:id="rId30"/>
    <sheet name="LdhA_EziG2_P2" sheetId="32" r:id="rId31"/>
    <sheet name="LdhA_EziG2_P3" sheetId="33" r:id="rId32"/>
    <sheet name="LdhA_EziG3_untreated" sheetId="34" r:id="rId33"/>
    <sheet name="LdhA_EziG3_P1" sheetId="35" r:id="rId34"/>
    <sheet name="LdhA_EziG3_P2" sheetId="36" r:id="rId35"/>
    <sheet name="LdhA_EziG3_P3" sheetId="37" r:id="rId36"/>
    <sheet name="EziG_Together" sheetId="38" r:id="rId37"/>
    <sheet name="LdhA_all_beads" sheetId="1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8" l="1"/>
  <c r="D2" i="38" s="1"/>
  <c r="C3" i="38"/>
  <c r="D3" i="38" s="1"/>
  <c r="C4" i="38"/>
  <c r="D4" i="38" s="1"/>
  <c r="C5" i="38"/>
  <c r="C8" i="38"/>
  <c r="D8" i="38" s="1"/>
  <c r="C9" i="38"/>
  <c r="C10" i="38"/>
  <c r="D10" i="38" s="1"/>
  <c r="C11" i="38"/>
  <c r="D11" i="38" s="1"/>
  <c r="C13" i="38"/>
  <c r="D13" i="38" s="1"/>
  <c r="C14" i="38"/>
  <c r="C15" i="38"/>
  <c r="C16" i="38"/>
  <c r="D16" i="38"/>
  <c r="Q3" i="37"/>
  <c r="Q10" i="37" s="1"/>
  <c r="R3" i="37"/>
  <c r="S3" i="37"/>
  <c r="Q4" i="37"/>
  <c r="R4" i="37"/>
  <c r="S4" i="37"/>
  <c r="S10" i="37" s="1"/>
  <c r="Q5" i="37"/>
  <c r="R5" i="37"/>
  <c r="R10" i="37" s="1"/>
  <c r="S5" i="37"/>
  <c r="Q6" i="37"/>
  <c r="R6" i="37"/>
  <c r="S6" i="37"/>
  <c r="Q7" i="37"/>
  <c r="R7" i="37"/>
  <c r="S7" i="37"/>
  <c r="Q8" i="37"/>
  <c r="R8" i="37"/>
  <c r="S8" i="37"/>
  <c r="Q3" i="36"/>
  <c r="R3" i="36"/>
  <c r="S3" i="36"/>
  <c r="Q4" i="36"/>
  <c r="R4" i="36"/>
  <c r="S4" i="36"/>
  <c r="S10" i="36" s="1"/>
  <c r="Q5" i="36"/>
  <c r="Q10" i="36" s="1"/>
  <c r="R5" i="36"/>
  <c r="S5" i="36"/>
  <c r="Q6" i="36"/>
  <c r="R6" i="36"/>
  <c r="S6" i="36"/>
  <c r="Q7" i="36"/>
  <c r="R7" i="36"/>
  <c r="S7" i="36"/>
  <c r="Q8" i="36"/>
  <c r="R8" i="36"/>
  <c r="S8" i="36"/>
  <c r="R10" i="36"/>
  <c r="Q3" i="35"/>
  <c r="R3" i="35"/>
  <c r="S3" i="35"/>
  <c r="Q4" i="35"/>
  <c r="Q10" i="35" s="1"/>
  <c r="R4" i="35"/>
  <c r="S4" i="35"/>
  <c r="Q5" i="35"/>
  <c r="R5" i="35"/>
  <c r="R10" i="35" s="1"/>
  <c r="S5" i="35"/>
  <c r="Q6" i="35"/>
  <c r="R6" i="35"/>
  <c r="S6" i="35"/>
  <c r="Q7" i="35"/>
  <c r="R7" i="35"/>
  <c r="S7" i="35"/>
  <c r="S10" i="35" s="1"/>
  <c r="Q8" i="35"/>
  <c r="R8" i="35"/>
  <c r="S8" i="35"/>
  <c r="Q3" i="34"/>
  <c r="Q10" i="34" s="1"/>
  <c r="R3" i="34"/>
  <c r="S3" i="34"/>
  <c r="Q4" i="34"/>
  <c r="R4" i="34"/>
  <c r="R10" i="34" s="1"/>
  <c r="S4" i="34"/>
  <c r="S10" i="34" s="1"/>
  <c r="Q5" i="34"/>
  <c r="R5" i="34"/>
  <c r="S5" i="34"/>
  <c r="Q6" i="34"/>
  <c r="R6" i="34"/>
  <c r="S6" i="34"/>
  <c r="Q7" i="34"/>
  <c r="R7" i="34"/>
  <c r="S7" i="34"/>
  <c r="Q8" i="34"/>
  <c r="R8" i="34"/>
  <c r="S8" i="34"/>
  <c r="Q3" i="33"/>
  <c r="R3" i="33"/>
  <c r="S3" i="33"/>
  <c r="Q4" i="33"/>
  <c r="R4" i="33"/>
  <c r="S4" i="33"/>
  <c r="S10" i="33" s="1"/>
  <c r="Q5" i="33"/>
  <c r="Q10" i="33" s="1"/>
  <c r="R5" i="33"/>
  <c r="R10" i="33" s="1"/>
  <c r="S5" i="33"/>
  <c r="Q6" i="33"/>
  <c r="R6" i="33"/>
  <c r="S6" i="33"/>
  <c r="Q7" i="33"/>
  <c r="R7" i="33"/>
  <c r="S7" i="33"/>
  <c r="Q8" i="33"/>
  <c r="R8" i="33"/>
  <c r="S8" i="33"/>
  <c r="Q3" i="32"/>
  <c r="R3" i="32"/>
  <c r="S3" i="32"/>
  <c r="Q4" i="32"/>
  <c r="R4" i="32"/>
  <c r="S4" i="32"/>
  <c r="S10" i="32" s="1"/>
  <c r="Q5" i="32"/>
  <c r="Q10" i="32" s="1"/>
  <c r="R5" i="32"/>
  <c r="R10" i="32" s="1"/>
  <c r="S5" i="32"/>
  <c r="Q6" i="32"/>
  <c r="R6" i="32"/>
  <c r="S6" i="32"/>
  <c r="Q7" i="32"/>
  <c r="R7" i="32"/>
  <c r="S7" i="32"/>
  <c r="Q8" i="32"/>
  <c r="R8" i="32"/>
  <c r="S8" i="32"/>
  <c r="Q3" i="31"/>
  <c r="R3" i="31"/>
  <c r="S3" i="31"/>
  <c r="Q4" i="31"/>
  <c r="R4" i="31"/>
  <c r="R10" i="31" s="1"/>
  <c r="S4" i="31"/>
  <c r="Q5" i="31"/>
  <c r="Q10" i="31" s="1"/>
  <c r="R5" i="31"/>
  <c r="S5" i="31"/>
  <c r="Q6" i="31"/>
  <c r="R6" i="31"/>
  <c r="S6" i="31"/>
  <c r="Q7" i="31"/>
  <c r="R7" i="31"/>
  <c r="S7" i="31"/>
  <c r="Q8" i="31"/>
  <c r="R8" i="31"/>
  <c r="S8" i="31"/>
  <c r="S10" i="31"/>
  <c r="Q3" i="30"/>
  <c r="Q10" i="30" s="1"/>
  <c r="R3" i="30"/>
  <c r="S3" i="30"/>
  <c r="Q4" i="30"/>
  <c r="R4" i="30"/>
  <c r="R10" i="30" s="1"/>
  <c r="S4" i="30"/>
  <c r="Q5" i="30"/>
  <c r="R5" i="30"/>
  <c r="S5" i="30"/>
  <c r="S10" i="30" s="1"/>
  <c r="Q6" i="30"/>
  <c r="R6" i="30"/>
  <c r="S6" i="30"/>
  <c r="Q7" i="30"/>
  <c r="R7" i="30"/>
  <c r="S7" i="30"/>
  <c r="Q8" i="30"/>
  <c r="R8" i="30"/>
  <c r="S8" i="30"/>
  <c r="Q3" i="29"/>
  <c r="Q10" i="29" s="1"/>
  <c r="R3" i="29"/>
  <c r="S3" i="29"/>
  <c r="Q4" i="29"/>
  <c r="R4" i="29"/>
  <c r="R10" i="29" s="1"/>
  <c r="S4" i="29"/>
  <c r="Q5" i="29"/>
  <c r="R5" i="29"/>
  <c r="S5" i="29"/>
  <c r="Q6" i="29"/>
  <c r="R6" i="29"/>
  <c r="S6" i="29"/>
  <c r="Q7" i="29"/>
  <c r="R7" i="29"/>
  <c r="S7" i="29"/>
  <c r="Q8" i="29"/>
  <c r="R8" i="29"/>
  <c r="S8" i="29"/>
  <c r="S10" i="29"/>
  <c r="Q3" i="28"/>
  <c r="R3" i="28"/>
  <c r="S3" i="28"/>
  <c r="S10" i="28" s="1"/>
  <c r="Q4" i="28"/>
  <c r="R4" i="28"/>
  <c r="S4" i="28"/>
  <c r="Q5" i="28"/>
  <c r="R5" i="28"/>
  <c r="R10" i="28" s="1"/>
  <c r="S5" i="28"/>
  <c r="Q6" i="28"/>
  <c r="R6" i="28"/>
  <c r="S6" i="28"/>
  <c r="Q7" i="28"/>
  <c r="R7" i="28"/>
  <c r="S7" i="28"/>
  <c r="Q8" i="28"/>
  <c r="R8" i="28"/>
  <c r="S8" i="28"/>
  <c r="Q10" i="28"/>
  <c r="Q3" i="27"/>
  <c r="R3" i="27"/>
  <c r="S3" i="27"/>
  <c r="Q4" i="27"/>
  <c r="R4" i="27"/>
  <c r="S4" i="27"/>
  <c r="Q5" i="27"/>
  <c r="Q10" i="27" s="1"/>
  <c r="R5" i="27"/>
  <c r="R10" i="27" s="1"/>
  <c r="S5" i="27"/>
  <c r="Q6" i="27"/>
  <c r="R6" i="27"/>
  <c r="S6" i="27"/>
  <c r="Q7" i="27"/>
  <c r="R7" i="27"/>
  <c r="S7" i="27"/>
  <c r="S10" i="27" s="1"/>
  <c r="Q8" i="27"/>
  <c r="R8" i="27"/>
  <c r="S8" i="27"/>
  <c r="Q3" i="26"/>
  <c r="R3" i="26"/>
  <c r="R10" i="26" s="1"/>
  <c r="S3" i="26"/>
  <c r="Q4" i="26"/>
  <c r="R4" i="26"/>
  <c r="S4" i="26"/>
  <c r="Q5" i="26"/>
  <c r="R5" i="26"/>
  <c r="S5" i="26"/>
  <c r="Q6" i="26"/>
  <c r="Q10" i="26" s="1"/>
  <c r="Q7" i="26"/>
  <c r="Q8" i="26"/>
  <c r="S10" i="26"/>
  <c r="D15" i="38" l="1"/>
  <c r="D14" i="38"/>
  <c r="F15" i="38"/>
  <c r="J4" i="38" s="1"/>
  <c r="E15" i="38"/>
  <c r="I4" i="38" s="1"/>
  <c r="D5" i="38"/>
  <c r="E4" i="38" s="1"/>
  <c r="I2" i="38" s="1"/>
  <c r="D9" i="38"/>
  <c r="Q11" i="37"/>
  <c r="Q12" i="37"/>
  <c r="Q11" i="36"/>
  <c r="Q12" i="36"/>
  <c r="Q11" i="35"/>
  <c r="Q12" i="35"/>
  <c r="Q11" i="34"/>
  <c r="Q12" i="34"/>
  <c r="Q11" i="33"/>
  <c r="Q12" i="33"/>
  <c r="Q12" i="32"/>
  <c r="Q11" i="32"/>
  <c r="Q11" i="31"/>
  <c r="Q12" i="31"/>
  <c r="Q12" i="30"/>
  <c r="Q11" i="30"/>
  <c r="Q12" i="29"/>
  <c r="Q11" i="29"/>
  <c r="Q12" i="28"/>
  <c r="Q11" i="28"/>
  <c r="Q11" i="27"/>
  <c r="Q12" i="27"/>
  <c r="Q12" i="26"/>
  <c r="Q11" i="26"/>
  <c r="F10" i="38" l="1"/>
  <c r="J3" i="38" s="1"/>
  <c r="E10" i="38"/>
  <c r="I3" i="38" s="1"/>
  <c r="F4" i="38"/>
  <c r="J2" i="38" s="1"/>
  <c r="R12" i="37"/>
  <c r="Q16" i="37"/>
  <c r="Q16" i="36"/>
  <c r="R12" i="36"/>
  <c r="Q16" i="35"/>
  <c r="R12" i="35"/>
  <c r="Q16" i="34"/>
  <c r="R12" i="34"/>
  <c r="Q16" i="33"/>
  <c r="R12" i="33"/>
  <c r="Q16" i="32"/>
  <c r="R12" i="32"/>
  <c r="Q16" i="31"/>
  <c r="R12" i="31"/>
  <c r="R12" i="30"/>
  <c r="Q16" i="30"/>
  <c r="Q16" i="29"/>
  <c r="R12" i="29"/>
  <c r="Q16" i="28"/>
  <c r="R12" i="28"/>
  <c r="Q16" i="27"/>
  <c r="R12" i="27"/>
  <c r="R12" i="26"/>
  <c r="Q16" i="26"/>
  <c r="Q3" i="25" l="1"/>
  <c r="R3" i="25"/>
  <c r="S3" i="25"/>
  <c r="Q4" i="25"/>
  <c r="R4" i="25"/>
  <c r="S4" i="25"/>
  <c r="S10" i="25" s="1"/>
  <c r="Q5" i="25"/>
  <c r="R5" i="25"/>
  <c r="R10" i="25" s="1"/>
  <c r="S5" i="25"/>
  <c r="Q6" i="25"/>
  <c r="R6" i="25"/>
  <c r="S6" i="25"/>
  <c r="Q7" i="25"/>
  <c r="R7" i="25"/>
  <c r="S7" i="25"/>
  <c r="Q8" i="25"/>
  <c r="Q10" i="25" s="1"/>
  <c r="R8" i="25"/>
  <c r="S8" i="25"/>
  <c r="Q3" i="24"/>
  <c r="R3" i="24"/>
  <c r="S3" i="24"/>
  <c r="Q4" i="24"/>
  <c r="Q10" i="24" s="1"/>
  <c r="R4" i="24"/>
  <c r="S4" i="24"/>
  <c r="S10" i="24" s="1"/>
  <c r="Q5" i="24"/>
  <c r="R5" i="24"/>
  <c r="R10" i="24" s="1"/>
  <c r="S5" i="24"/>
  <c r="Q6" i="24"/>
  <c r="R6" i="24"/>
  <c r="S6" i="24"/>
  <c r="Q7" i="24"/>
  <c r="R7" i="24"/>
  <c r="S7" i="24"/>
  <c r="Q8" i="24"/>
  <c r="R8" i="24"/>
  <c r="S8" i="24"/>
  <c r="Q3" i="23"/>
  <c r="R3" i="23"/>
  <c r="S3" i="23"/>
  <c r="Q4" i="23"/>
  <c r="R4" i="23"/>
  <c r="S4" i="23"/>
  <c r="Q5" i="23"/>
  <c r="Q10" i="23" s="1"/>
  <c r="R5" i="23"/>
  <c r="R10" i="23" s="1"/>
  <c r="S5" i="23"/>
  <c r="Q6" i="23"/>
  <c r="R6" i="23"/>
  <c r="S6" i="23"/>
  <c r="Q7" i="23"/>
  <c r="R7" i="23"/>
  <c r="S7" i="23"/>
  <c r="Q8" i="23"/>
  <c r="R8" i="23"/>
  <c r="S8" i="23"/>
  <c r="S10" i="23"/>
  <c r="Q3" i="22"/>
  <c r="R3" i="22"/>
  <c r="R10" i="22" s="1"/>
  <c r="S3" i="22"/>
  <c r="Q4" i="22"/>
  <c r="R4" i="22"/>
  <c r="S4" i="22"/>
  <c r="Q5" i="22"/>
  <c r="Q10" i="22" s="1"/>
  <c r="R5" i="22"/>
  <c r="S5" i="22"/>
  <c r="Q6" i="22"/>
  <c r="R6" i="22"/>
  <c r="S6" i="22"/>
  <c r="Q7" i="22"/>
  <c r="R7" i="22"/>
  <c r="S7" i="22"/>
  <c r="S10" i="22" s="1"/>
  <c r="Q8" i="22"/>
  <c r="R8" i="22"/>
  <c r="S8" i="22"/>
  <c r="Q11" i="25" l="1"/>
  <c r="Q12" i="25"/>
  <c r="Q16" i="25" s="1"/>
  <c r="Q12" i="24"/>
  <c r="Q16" i="24" s="1"/>
  <c r="Q11" i="24"/>
  <c r="Q11" i="23"/>
  <c r="Q12" i="23"/>
  <c r="Q16" i="23" s="1"/>
  <c r="Q11" i="22"/>
  <c r="Q12" i="22"/>
  <c r="Q16" i="22" s="1"/>
  <c r="Q3" i="21" l="1"/>
  <c r="R3" i="21"/>
  <c r="S3" i="21"/>
  <c r="Q4" i="21"/>
  <c r="R4" i="21"/>
  <c r="S4" i="21"/>
  <c r="Q5" i="21"/>
  <c r="R5" i="21"/>
  <c r="S5" i="21"/>
  <c r="Q6" i="21"/>
  <c r="R6" i="21"/>
  <c r="S6" i="21"/>
  <c r="Q7" i="21"/>
  <c r="R7" i="21"/>
  <c r="S7" i="21"/>
  <c r="Q8" i="21"/>
  <c r="R8" i="21"/>
  <c r="S8" i="21"/>
  <c r="Q3" i="20"/>
  <c r="R3" i="20"/>
  <c r="S3" i="20"/>
  <c r="Q4" i="20"/>
  <c r="R4" i="20"/>
  <c r="S4" i="20"/>
  <c r="Q5" i="20"/>
  <c r="Q10" i="20" s="1"/>
  <c r="R5" i="20"/>
  <c r="R10" i="20" s="1"/>
  <c r="S5" i="20"/>
  <c r="Q6" i="20"/>
  <c r="R6" i="20"/>
  <c r="S6" i="20"/>
  <c r="Q7" i="20"/>
  <c r="R7" i="20"/>
  <c r="S7" i="20"/>
  <c r="S10" i="20" s="1"/>
  <c r="Q8" i="20"/>
  <c r="R8" i="20"/>
  <c r="S8" i="20"/>
  <c r="Q3" i="19"/>
  <c r="R3" i="19"/>
  <c r="R10" i="19" s="1"/>
  <c r="S3" i="19"/>
  <c r="Q4" i="19"/>
  <c r="R4" i="19"/>
  <c r="S4" i="19"/>
  <c r="Q5" i="19"/>
  <c r="Q10" i="19" s="1"/>
  <c r="R5" i="19"/>
  <c r="S5" i="19"/>
  <c r="Q6" i="19"/>
  <c r="R6" i="19"/>
  <c r="S6" i="19"/>
  <c r="Q7" i="19"/>
  <c r="R7" i="19"/>
  <c r="S7" i="19"/>
  <c r="S10" i="19" s="1"/>
  <c r="Q8" i="19"/>
  <c r="R8" i="19"/>
  <c r="S8" i="19"/>
  <c r="Q3" i="18"/>
  <c r="R3" i="18"/>
  <c r="S3" i="18"/>
  <c r="Q4" i="18"/>
  <c r="Q10" i="18" s="1"/>
  <c r="R4" i="18"/>
  <c r="R10" i="18" s="1"/>
  <c r="S4" i="18"/>
  <c r="S10" i="18" s="1"/>
  <c r="Q5" i="18"/>
  <c r="R5" i="18"/>
  <c r="S5" i="18"/>
  <c r="Q6" i="18"/>
  <c r="R6" i="18"/>
  <c r="S6" i="18"/>
  <c r="Q7" i="18"/>
  <c r="R7" i="18"/>
  <c r="S7" i="18"/>
  <c r="Q8" i="18"/>
  <c r="R8" i="18"/>
  <c r="S8" i="18"/>
  <c r="Q10" i="21" l="1"/>
  <c r="R10" i="21"/>
  <c r="Q11" i="21" s="1"/>
  <c r="S10" i="21"/>
  <c r="Q12" i="21" s="1"/>
  <c r="Q16" i="21" s="1"/>
  <c r="Q12" i="20"/>
  <c r="Q16" i="20" s="1"/>
  <c r="Q11" i="20"/>
  <c r="Q11" i="19"/>
  <c r="Q12" i="19"/>
  <c r="Q16" i="19" s="1"/>
  <c r="Q12" i="18"/>
  <c r="Q16" i="18" s="1"/>
  <c r="Q11" i="18"/>
  <c r="Q3" i="17" l="1"/>
  <c r="R3" i="17"/>
  <c r="S3" i="17"/>
  <c r="Q4" i="17"/>
  <c r="R4" i="17"/>
  <c r="S4" i="17"/>
  <c r="S10" i="17" s="1"/>
  <c r="Q5" i="17"/>
  <c r="R5" i="17"/>
  <c r="R10" i="17" s="1"/>
  <c r="S5" i="17"/>
  <c r="Q6" i="17"/>
  <c r="R6" i="17"/>
  <c r="S6" i="17"/>
  <c r="Q7" i="17"/>
  <c r="R7" i="17"/>
  <c r="S7" i="17"/>
  <c r="Q8" i="17"/>
  <c r="R8" i="17"/>
  <c r="S8" i="17"/>
  <c r="Q3" i="16"/>
  <c r="R3" i="16"/>
  <c r="S3" i="16"/>
  <c r="Q4" i="16"/>
  <c r="R4" i="16"/>
  <c r="S4" i="16"/>
  <c r="Q5" i="16"/>
  <c r="Q10" i="16" s="1"/>
  <c r="R5" i="16"/>
  <c r="R10" i="16" s="1"/>
  <c r="S5" i="16"/>
  <c r="Q6" i="16"/>
  <c r="R6" i="16"/>
  <c r="S6" i="16"/>
  <c r="Q7" i="16"/>
  <c r="R7" i="16"/>
  <c r="S7" i="16"/>
  <c r="Q8" i="16"/>
  <c r="R8" i="16"/>
  <c r="S8" i="16"/>
  <c r="S10" i="16"/>
  <c r="Q3" i="15"/>
  <c r="R3" i="15"/>
  <c r="S3" i="15"/>
  <c r="Q4" i="15"/>
  <c r="R4" i="15"/>
  <c r="R10" i="15" s="1"/>
  <c r="S4" i="15"/>
  <c r="S10" i="15" s="1"/>
  <c r="Q5" i="15"/>
  <c r="Q10" i="15" s="1"/>
  <c r="R5" i="15"/>
  <c r="S5" i="15"/>
  <c r="Q6" i="15"/>
  <c r="R6" i="15"/>
  <c r="S6" i="15"/>
  <c r="Q7" i="15"/>
  <c r="R7" i="15"/>
  <c r="S7" i="15"/>
  <c r="Q8" i="15"/>
  <c r="R8" i="15"/>
  <c r="S8" i="15"/>
  <c r="Q3" i="14"/>
  <c r="R3" i="14"/>
  <c r="S3" i="14"/>
  <c r="Q4" i="14"/>
  <c r="R4" i="14"/>
  <c r="S4" i="14"/>
  <c r="Q5" i="14"/>
  <c r="Q10" i="14" s="1"/>
  <c r="R5" i="14"/>
  <c r="R10" i="14" s="1"/>
  <c r="S5" i="14"/>
  <c r="Q6" i="14"/>
  <c r="R6" i="14"/>
  <c r="S6" i="14"/>
  <c r="Q7" i="14"/>
  <c r="R7" i="14"/>
  <c r="S7" i="14"/>
  <c r="S10" i="14" s="1"/>
  <c r="Q8" i="14"/>
  <c r="R8" i="14"/>
  <c r="S8" i="14"/>
  <c r="Q10" i="17" l="1"/>
  <c r="Q11" i="17" s="1"/>
  <c r="Q12" i="16"/>
  <c r="Q16" i="16" s="1"/>
  <c r="Q11" i="16"/>
  <c r="Q11" i="15"/>
  <c r="Q12" i="15"/>
  <c r="Q16" i="15" s="1"/>
  <c r="Q12" i="14"/>
  <c r="Q16" i="14" s="1"/>
  <c r="Q11" i="14"/>
  <c r="Q12" i="17" l="1"/>
  <c r="Q16" i="17" s="1"/>
  <c r="Q3" i="13"/>
  <c r="R3" i="13"/>
  <c r="S3" i="13"/>
  <c r="Q4" i="13"/>
  <c r="R4" i="13"/>
  <c r="S4" i="13"/>
  <c r="Q5" i="13"/>
  <c r="R5" i="13"/>
  <c r="S5" i="13"/>
  <c r="Q6" i="13"/>
  <c r="R6" i="13"/>
  <c r="S6" i="13"/>
  <c r="Q7" i="13"/>
  <c r="R7" i="13"/>
  <c r="S7" i="13"/>
  <c r="Q8" i="13"/>
  <c r="R8" i="13"/>
  <c r="S8" i="13"/>
  <c r="Q3" i="12"/>
  <c r="R3" i="12"/>
  <c r="S3" i="12"/>
  <c r="Q4" i="12"/>
  <c r="R4" i="12"/>
  <c r="S4" i="12"/>
  <c r="Q5" i="12"/>
  <c r="Q10" i="12" s="1"/>
  <c r="R5" i="12"/>
  <c r="R10" i="12" s="1"/>
  <c r="S5" i="12"/>
  <c r="Q6" i="12"/>
  <c r="R6" i="12"/>
  <c r="S6" i="12"/>
  <c r="Q7" i="12"/>
  <c r="R7" i="12"/>
  <c r="S7" i="12"/>
  <c r="S10" i="12" s="1"/>
  <c r="Q8" i="12"/>
  <c r="R8" i="12"/>
  <c r="S8" i="12"/>
  <c r="Q3" i="11"/>
  <c r="R3" i="11"/>
  <c r="S3" i="11"/>
  <c r="Q4" i="11"/>
  <c r="R4" i="11"/>
  <c r="R10" i="11" s="1"/>
  <c r="S4" i="11"/>
  <c r="Q5" i="11"/>
  <c r="Q10" i="11" s="1"/>
  <c r="R5" i="11"/>
  <c r="S5" i="11"/>
  <c r="Q6" i="11"/>
  <c r="R6" i="11"/>
  <c r="S6" i="11"/>
  <c r="Q7" i="11"/>
  <c r="R7" i="11"/>
  <c r="S7" i="11"/>
  <c r="Q8" i="11"/>
  <c r="R8" i="11"/>
  <c r="S8" i="11"/>
  <c r="S10" i="11"/>
  <c r="Q3" i="10"/>
  <c r="R3" i="10"/>
  <c r="S3" i="10"/>
  <c r="Q4" i="10"/>
  <c r="R4" i="10"/>
  <c r="R10" i="10" s="1"/>
  <c r="S4" i="10"/>
  <c r="Q5" i="10"/>
  <c r="R5" i="10"/>
  <c r="S5" i="10"/>
  <c r="Q6" i="10"/>
  <c r="R6" i="10"/>
  <c r="S6" i="10"/>
  <c r="Q7" i="10"/>
  <c r="R7" i="10"/>
  <c r="S7" i="10"/>
  <c r="Q8" i="10"/>
  <c r="R8" i="10"/>
  <c r="S8" i="10"/>
  <c r="Q10" i="10"/>
  <c r="S10" i="10"/>
  <c r="S10" i="13" l="1"/>
  <c r="R10" i="13"/>
  <c r="Q10" i="13"/>
  <c r="Q11" i="13" s="1"/>
  <c r="Q11" i="12"/>
  <c r="Q12" i="12"/>
  <c r="Q16" i="12" s="1"/>
  <c r="Q12" i="11"/>
  <c r="Q16" i="11" s="1"/>
  <c r="Q11" i="11"/>
  <c r="Q11" i="10"/>
  <c r="Q12" i="10"/>
  <c r="Q16" i="10" s="1"/>
  <c r="Q12" i="13" l="1"/>
  <c r="Q16" i="13" s="1"/>
  <c r="Q3" i="9"/>
  <c r="R3" i="9"/>
  <c r="S3" i="9"/>
  <c r="Q4" i="9"/>
  <c r="R4" i="9"/>
  <c r="S4" i="9"/>
  <c r="Q5" i="9"/>
  <c r="R5" i="9"/>
  <c r="R10" i="9" s="1"/>
  <c r="S5" i="9"/>
  <c r="Q6" i="9"/>
  <c r="R6" i="9"/>
  <c r="S6" i="9"/>
  <c r="Q7" i="9"/>
  <c r="R7" i="9"/>
  <c r="S7" i="9"/>
  <c r="Q8" i="9"/>
  <c r="R8" i="9"/>
  <c r="S8" i="9"/>
  <c r="Q3" i="8"/>
  <c r="Q10" i="8" s="1"/>
  <c r="R3" i="8"/>
  <c r="S3" i="8"/>
  <c r="Q4" i="8"/>
  <c r="R4" i="8"/>
  <c r="S4" i="8"/>
  <c r="S10" i="8" s="1"/>
  <c r="Q5" i="8"/>
  <c r="R5" i="8"/>
  <c r="R10" i="8" s="1"/>
  <c r="S5" i="8"/>
  <c r="Q6" i="8"/>
  <c r="R6" i="8"/>
  <c r="S6" i="8"/>
  <c r="Q7" i="8"/>
  <c r="R7" i="8"/>
  <c r="S7" i="8"/>
  <c r="Q8" i="8"/>
  <c r="R8" i="8"/>
  <c r="S8" i="8"/>
  <c r="Q3" i="7"/>
  <c r="R3" i="7"/>
  <c r="S3" i="7"/>
  <c r="Q4" i="7"/>
  <c r="R4" i="7"/>
  <c r="S4" i="7"/>
  <c r="S10" i="7" s="1"/>
  <c r="Q5" i="7"/>
  <c r="Q10" i="7" s="1"/>
  <c r="R5" i="7"/>
  <c r="R10" i="7" s="1"/>
  <c r="S5" i="7"/>
  <c r="Q6" i="7"/>
  <c r="R6" i="7"/>
  <c r="S6" i="7"/>
  <c r="Q7" i="7"/>
  <c r="R7" i="7"/>
  <c r="S7" i="7"/>
  <c r="Q8" i="7"/>
  <c r="R8" i="7"/>
  <c r="S8" i="7"/>
  <c r="Q3" i="6"/>
  <c r="Q10" i="6" s="1"/>
  <c r="R3" i="6"/>
  <c r="S3" i="6"/>
  <c r="Q4" i="6"/>
  <c r="R4" i="6"/>
  <c r="R10" i="6" s="1"/>
  <c r="S4" i="6"/>
  <c r="Q5" i="6"/>
  <c r="R5" i="6"/>
  <c r="S5" i="6"/>
  <c r="S10" i="6" s="1"/>
  <c r="Q6" i="6"/>
  <c r="R6" i="6"/>
  <c r="S6" i="6"/>
  <c r="Q7" i="6"/>
  <c r="R7" i="6"/>
  <c r="S7" i="6"/>
  <c r="Q8" i="6"/>
  <c r="R8" i="6"/>
  <c r="S8" i="6"/>
  <c r="S10" i="9" l="1"/>
  <c r="Q10" i="9"/>
  <c r="Q12" i="9" s="1"/>
  <c r="Q16" i="9" s="1"/>
  <c r="Q12" i="8"/>
  <c r="Q16" i="8" s="1"/>
  <c r="Q11" i="8"/>
  <c r="Q11" i="7"/>
  <c r="Q12" i="7"/>
  <c r="Q16" i="7" s="1"/>
  <c r="Q11" i="6"/>
  <c r="Q12" i="6"/>
  <c r="Q16" i="6" s="1"/>
  <c r="Q11" i="9" l="1"/>
  <c r="Q3" i="5"/>
  <c r="R3" i="5"/>
  <c r="S3" i="5"/>
  <c r="Q4" i="5"/>
  <c r="R4" i="5"/>
  <c r="S4" i="5"/>
  <c r="Q5" i="5"/>
  <c r="R5" i="5"/>
  <c r="S5" i="5"/>
  <c r="Q6" i="5"/>
  <c r="R6" i="5"/>
  <c r="S6" i="5"/>
  <c r="Q7" i="5"/>
  <c r="R7" i="5"/>
  <c r="S7" i="5"/>
  <c r="S10" i="5" s="1"/>
  <c r="Q8" i="5"/>
  <c r="R8" i="5"/>
  <c r="S8" i="5"/>
  <c r="Q3" i="4"/>
  <c r="R3" i="4"/>
  <c r="S3" i="4"/>
  <c r="Q4" i="4"/>
  <c r="R4" i="4"/>
  <c r="S4" i="4"/>
  <c r="Q5" i="4"/>
  <c r="Q10" i="4" s="1"/>
  <c r="R5" i="4"/>
  <c r="R10" i="4" s="1"/>
  <c r="S5" i="4"/>
  <c r="Q6" i="4"/>
  <c r="R6" i="4"/>
  <c r="S6" i="4"/>
  <c r="Q7" i="4"/>
  <c r="R7" i="4"/>
  <c r="S7" i="4"/>
  <c r="Q8" i="4"/>
  <c r="R8" i="4"/>
  <c r="S8" i="4"/>
  <c r="S10" i="4"/>
  <c r="Q3" i="3"/>
  <c r="R3" i="3"/>
  <c r="S3" i="3"/>
  <c r="Q4" i="3"/>
  <c r="R4" i="3"/>
  <c r="R10" i="3" s="1"/>
  <c r="S4" i="3"/>
  <c r="Q5" i="3"/>
  <c r="Q10" i="3" s="1"/>
  <c r="R5" i="3"/>
  <c r="S5" i="3"/>
  <c r="Q6" i="3"/>
  <c r="R6" i="3"/>
  <c r="S6" i="3"/>
  <c r="S10" i="3" s="1"/>
  <c r="Q7" i="3"/>
  <c r="R7" i="3"/>
  <c r="S7" i="3"/>
  <c r="Q8" i="3"/>
  <c r="R8" i="3"/>
  <c r="S8" i="3"/>
  <c r="Q3" i="2"/>
  <c r="Q10" i="2" s="1"/>
  <c r="R3" i="2"/>
  <c r="S3" i="2"/>
  <c r="Q4" i="2"/>
  <c r="R4" i="2"/>
  <c r="S4" i="2"/>
  <c r="Q5" i="2"/>
  <c r="R5" i="2"/>
  <c r="R10" i="2" s="1"/>
  <c r="S5" i="2"/>
  <c r="Q6" i="2"/>
  <c r="R6" i="2"/>
  <c r="S6" i="2"/>
  <c r="Q7" i="2"/>
  <c r="R7" i="2"/>
  <c r="S7" i="2"/>
  <c r="S10" i="2" s="1"/>
  <c r="Q8" i="2"/>
  <c r="R8" i="2"/>
  <c r="S8" i="2"/>
  <c r="Q10" i="5" l="1"/>
  <c r="Q12" i="5" s="1"/>
  <c r="Q16" i="5" s="1"/>
  <c r="R10" i="5"/>
  <c r="Q12" i="4"/>
  <c r="Q16" i="4" s="1"/>
  <c r="Q11" i="4"/>
  <c r="Q11" i="3"/>
  <c r="Q12" i="3"/>
  <c r="Q16" i="3" s="1"/>
  <c r="Q11" i="2"/>
  <c r="Q12" i="2"/>
  <c r="Q16" i="2" s="1"/>
  <c r="Q11" i="5" l="1"/>
  <c r="J20" i="1"/>
  <c r="J19" i="1"/>
  <c r="J18" i="1"/>
  <c r="J17" i="1"/>
  <c r="J13" i="1" l="1"/>
  <c r="J12" i="1"/>
  <c r="J11" i="1"/>
  <c r="J10" i="1"/>
  <c r="J6" i="1" l="1"/>
  <c r="J5" i="1"/>
  <c r="J4" i="1"/>
  <c r="J3" i="1"/>
  <c r="B20" i="1" l="1"/>
  <c r="B19" i="1"/>
  <c r="B18" i="1"/>
  <c r="B17" i="1"/>
  <c r="B13" i="1" l="1"/>
  <c r="B12" i="1"/>
  <c r="B11" i="1"/>
  <c r="B10" i="1"/>
  <c r="B6" i="1" l="1"/>
  <c r="B5" i="1"/>
  <c r="B4" i="1"/>
  <c r="B3" i="1"/>
  <c r="L17" i="1" l="1"/>
  <c r="L18" i="1" l="1"/>
  <c r="L20" i="1"/>
  <c r="L19" i="1"/>
  <c r="N17" i="1" l="1"/>
  <c r="G28" i="1" s="1"/>
  <c r="M17" i="1"/>
  <c r="F28" i="1" s="1"/>
  <c r="L11" i="1" l="1"/>
  <c r="L12" i="1"/>
  <c r="L13" i="1"/>
  <c r="L10" i="1"/>
  <c r="L5" i="1" l="1"/>
  <c r="L6" i="1"/>
  <c r="L3" i="1"/>
  <c r="L4" i="1"/>
  <c r="M10" i="1" l="1"/>
  <c r="F27" i="1" s="1"/>
  <c r="N10" i="1"/>
  <c r="G27" i="1" s="1"/>
  <c r="M3" i="1"/>
  <c r="F25" i="1" s="1"/>
  <c r="N3" i="1"/>
  <c r="G25" i="1" s="1"/>
  <c r="D17" i="1" l="1"/>
  <c r="D19" i="1"/>
  <c r="D18" i="1"/>
  <c r="D20" i="1"/>
  <c r="F17" i="1" l="1"/>
  <c r="G24" i="1" s="1"/>
  <c r="E17" i="1"/>
  <c r="F24" i="1" s="1"/>
  <c r="D10" i="1"/>
  <c r="D12" i="1" l="1"/>
  <c r="D11" i="1"/>
  <c r="D13" i="1"/>
  <c r="F10" i="1" l="1"/>
  <c r="G26" i="1" s="1"/>
  <c r="E10" i="1" l="1"/>
  <c r="F26" i="1" s="1"/>
  <c r="D3" i="1" l="1"/>
  <c r="D5" i="1"/>
  <c r="D6" i="1"/>
  <c r="D4" i="1"/>
  <c r="F3" i="1" l="1"/>
  <c r="G23" i="1" s="1"/>
  <c r="E3" i="1"/>
  <c r="F23" i="1" s="1"/>
</calcChain>
</file>

<file path=xl/sharedStrings.xml><?xml version="1.0" encoding="utf-8"?>
<sst xmlns="http://schemas.openxmlformats.org/spreadsheetml/2006/main" count="810" uniqueCount="34">
  <si>
    <t>untreated</t>
  </si>
  <si>
    <t>plasma 1</t>
  </si>
  <si>
    <t>plasma 2</t>
  </si>
  <si>
    <t>plasma 3</t>
  </si>
  <si>
    <t>Amino</t>
  </si>
  <si>
    <t>DVB</t>
  </si>
  <si>
    <t>Epoxy</t>
  </si>
  <si>
    <t>STABWN</t>
  </si>
  <si>
    <t>Epoxy Butyl</t>
  </si>
  <si>
    <t>Octadecyl</t>
  </si>
  <si>
    <t>Epoxy-Butyl</t>
  </si>
  <si>
    <t>Polystyrene</t>
  </si>
  <si>
    <t>Sample</t>
  </si>
  <si>
    <t>raw data</t>
  </si>
  <si>
    <t>Residual activity [%]</t>
  </si>
  <si>
    <t>Mean</t>
  </si>
  <si>
    <t>H</t>
  </si>
  <si>
    <t>G</t>
  </si>
  <si>
    <t>Conversion</t>
  </si>
  <si>
    <t>Average activity</t>
  </si>
  <si>
    <t>StabW</t>
  </si>
  <si>
    <t>raw activity</t>
  </si>
  <si>
    <t>R3</t>
  </si>
  <si>
    <t>R2</t>
  </si>
  <si>
    <t>R1</t>
  </si>
  <si>
    <t>time [s]</t>
  </si>
  <si>
    <t>P3</t>
  </si>
  <si>
    <t>P2</t>
  </si>
  <si>
    <t>P1</t>
  </si>
  <si>
    <t xml:space="preserve">untreated </t>
  </si>
  <si>
    <t>EziG3</t>
  </si>
  <si>
    <t>EziG2</t>
  </si>
  <si>
    <t>EziG1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</si>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</sst>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E8F3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2" fillId="0" borderId="0"/>
  </cellStyleXfs>
  <cellXfs count="5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1" xfId="0" applyFill="1" applyBorder="1"/>
    <xf numFmtId="0" fontId="0" fillId="4" borderId="2" xfId="0" applyFill="1" applyBorder="1"/>
    <xf numFmtId="0" fontId="0" fillId="4" borderId="1" xfId="0" applyFill="1" applyBorder="1"/>
    <xf numFmtId="0" fontId="0" fillId="5" borderId="2" xfId="0" applyFill="1" applyBorder="1"/>
    <xf numFmtId="0" fontId="0" fillId="5" borderId="1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0" fillId="0" borderId="1" xfId="0" applyBorder="1"/>
    <xf numFmtId="0" fontId="1" fillId="6" borderId="2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0" borderId="0" xfId="1"/>
    <xf numFmtId="0" fontId="4" fillId="8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 indent="1"/>
    </xf>
    <xf numFmtId="0" fontId="7" fillId="0" borderId="14" xfId="2" applyFont="1" applyBorder="1" applyAlignment="1">
      <alignment horizontal="center" vertical="center" wrapText="1"/>
    </xf>
    <xf numFmtId="0" fontId="8" fillId="9" borderId="14" xfId="1" applyFont="1" applyFill="1" applyBorder="1" applyAlignment="1">
      <alignment horizontal="center" vertical="center" wrapText="1"/>
    </xf>
    <xf numFmtId="0" fontId="8" fillId="10" borderId="15" xfId="1" applyFont="1" applyFill="1" applyBorder="1" applyAlignment="1">
      <alignment horizontal="center" vertical="center" wrapText="1"/>
    </xf>
    <xf numFmtId="0" fontId="8" fillId="10" borderId="14" xfId="1" applyFont="1" applyFill="1" applyBorder="1" applyAlignment="1">
      <alignment horizontal="center" vertical="center" wrapText="1"/>
    </xf>
    <xf numFmtId="0" fontId="3" fillId="9" borderId="14" xfId="1" applyFill="1" applyBorder="1" applyAlignment="1">
      <alignment horizontal="left" vertical="center" wrapText="1" indent="1"/>
    </xf>
    <xf numFmtId="0" fontId="3" fillId="0" borderId="1" xfId="1" applyBorder="1"/>
    <xf numFmtId="0" fontId="4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11" borderId="14" xfId="1" applyFont="1" applyFill="1" applyBorder="1" applyAlignment="1">
      <alignment horizontal="center" vertical="center" wrapText="1"/>
    </xf>
    <xf numFmtId="0" fontId="2" fillId="0" borderId="0" xfId="3"/>
  </cellXfs>
  <cellStyles count="4">
    <cellStyle name="Standard" xfId="0" builtinId="0"/>
    <cellStyle name="Standard 2" xfId="1" xr:uid="{98F8695E-860B-444F-AE40-9842D75F2DA4}"/>
    <cellStyle name="Standard 2 2" xfId="2" xr:uid="{DE7077D9-3119-BF42-873D-5C43F532702A}"/>
    <cellStyle name="Standard 3" xfId="3" xr:uid="{2703F85D-8521-034D-B5C6-2F54A1497E8F}"/>
  </cellStyles>
  <dxfs count="0"/>
  <tableStyles count="0" defaultTableStyle="TableStyleMedium2" defaultPivotStyle="PivotStyleLight16"/>
  <colors>
    <mruColors>
      <color rgb="FFFFAE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LdhA_Amino_untreated!$Q$2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LdhA_Amino_untreated!$Q$3:$Q$8</c:f>
              <c:numCache>
                <c:formatCode>General</c:formatCode>
                <c:ptCount val="6"/>
                <c:pt idx="0">
                  <c:v>0.60399999999999998</c:v>
                </c:pt>
                <c:pt idx="1">
                  <c:v>0.57799999999999996</c:v>
                </c:pt>
                <c:pt idx="2">
                  <c:v>0.56599999999999995</c:v>
                </c:pt>
                <c:pt idx="3">
                  <c:v>0.54800000000000004</c:v>
                </c:pt>
                <c:pt idx="4">
                  <c:v>0.53</c:v>
                </c:pt>
                <c:pt idx="5">
                  <c:v>0.48699999999999999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C6-F34A-8914-BB94980F49D3}"/>
            </c:ext>
          </c:extLst>
        </c:ser>
        <c:ser>
          <c:idx val="1"/>
          <c:order val="1"/>
          <c:tx>
            <c:strRef>
              <c:f>LdhA_Amino_untreated!$R$2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LdhA_Amino_untreated!$R$3:$R$8</c:f>
              <c:numCache>
                <c:formatCode>General</c:formatCode>
                <c:ptCount val="6"/>
                <c:pt idx="0">
                  <c:v>0.59299999999999997</c:v>
                </c:pt>
                <c:pt idx="1">
                  <c:v>0.55200000000000005</c:v>
                </c:pt>
                <c:pt idx="2">
                  <c:v>0.53400000000000003</c:v>
                </c:pt>
                <c:pt idx="3">
                  <c:v>0.51500000000000001</c:v>
                </c:pt>
                <c:pt idx="4">
                  <c:v>0.48799999999999999</c:v>
                </c:pt>
                <c:pt idx="5">
                  <c:v>0.45300000000000001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C6-F34A-8914-BB94980F49D3}"/>
            </c:ext>
          </c:extLst>
        </c:ser>
        <c:ser>
          <c:idx val="2"/>
          <c:order val="2"/>
          <c:tx>
            <c:strRef>
              <c:f>LdhA_Amino_untreated!$S$2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LdhA_Amino_untreated!$S$3:$S$8</c:f>
              <c:numCache>
                <c:formatCode>General</c:formatCode>
                <c:ptCount val="6"/>
                <c:pt idx="0">
                  <c:v>0.59799999999999998</c:v>
                </c:pt>
                <c:pt idx="1">
                  <c:v>0.55300000000000005</c:v>
                </c:pt>
                <c:pt idx="2">
                  <c:v>0.52600000000000002</c:v>
                </c:pt>
                <c:pt idx="3">
                  <c:v>0.50900000000000001</c:v>
                </c:pt>
                <c:pt idx="4">
                  <c:v>0.45200000000000001</c:v>
                </c:pt>
                <c:pt idx="5">
                  <c:v>0.40899999999999997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C6-F34A-8914-BB94980F4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LdhA_Amino_untreated!$A$405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LdhA_Epoxy_PlasmaR1!$Q$3:$Q$8</c:f>
              <c:numCache>
                <c:formatCode>General</c:formatCode>
                <c:ptCount val="6"/>
                <c:pt idx="0">
                  <c:v>0.55400000000000005</c:v>
                </c:pt>
                <c:pt idx="1">
                  <c:v>0.505</c:v>
                </c:pt>
                <c:pt idx="2">
                  <c:v>0.47499999999999998</c:v>
                </c:pt>
                <c:pt idx="3">
                  <c:v>0.44900000000000001</c:v>
                </c:pt>
                <c:pt idx="4">
                  <c:v>0.41899999999999998</c:v>
                </c:pt>
                <c:pt idx="5">
                  <c:v>0.38900000000000001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9D-B34E-8F38-1CDAD7B2CE7E}"/>
            </c:ext>
          </c:extLst>
        </c:ser>
        <c:ser>
          <c:idx val="1"/>
          <c:order val="1"/>
          <c:tx>
            <c:strRef>
              <c:f>LdhA_Epoxy_PlasmaR1!$R$2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LdhA_Epoxy_PlasmaR1!$R$3:$R$8</c:f>
              <c:numCache>
                <c:formatCode>General</c:formatCode>
                <c:ptCount val="6"/>
                <c:pt idx="0">
                  <c:v>0.54600000000000004</c:v>
                </c:pt>
                <c:pt idx="1">
                  <c:v>0.504</c:v>
                </c:pt>
                <c:pt idx="2">
                  <c:v>0.47599999999999998</c:v>
                </c:pt>
                <c:pt idx="3">
                  <c:v>0.442</c:v>
                </c:pt>
                <c:pt idx="4">
                  <c:v>0.41899999999999998</c:v>
                </c:pt>
                <c:pt idx="5">
                  <c:v>0.38100000000000001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9D-B34E-8F38-1CDAD7B2CE7E}"/>
            </c:ext>
          </c:extLst>
        </c:ser>
        <c:ser>
          <c:idx val="2"/>
          <c:order val="2"/>
          <c:tx>
            <c:strRef>
              <c:f>LdhA_Epoxy_PlasmaR1!$S$2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LdhA_Epoxy_PlasmaR1!$S$3:$S$8</c:f>
              <c:numCache>
                <c:formatCode>General</c:formatCode>
                <c:ptCount val="6"/>
                <c:pt idx="0">
                  <c:v>0.53800000000000003</c:v>
                </c:pt>
                <c:pt idx="1">
                  <c:v>0.502</c:v>
                </c:pt>
                <c:pt idx="2">
                  <c:v>0.47299999999999998</c:v>
                </c:pt>
                <c:pt idx="3">
                  <c:v>0.441</c:v>
                </c:pt>
                <c:pt idx="4">
                  <c:v>0.41099999999999998</c:v>
                </c:pt>
                <c:pt idx="5">
                  <c:v>0.36899999999999999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9D-B34E-8F38-1CDAD7B2C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LdhA_Epoxy_PlasmaR2!$Q$3:$Q$8</c:f>
              <c:numCache>
                <c:formatCode>General</c:formatCode>
                <c:ptCount val="6"/>
                <c:pt idx="0">
                  <c:v>0.55400000000000005</c:v>
                </c:pt>
                <c:pt idx="1">
                  <c:v>0.52300000000000002</c:v>
                </c:pt>
                <c:pt idx="2">
                  <c:v>0.49099999999999999</c:v>
                </c:pt>
                <c:pt idx="3">
                  <c:v>0.46500000000000002</c:v>
                </c:pt>
                <c:pt idx="4">
                  <c:v>0.45700000000000002</c:v>
                </c:pt>
                <c:pt idx="5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95-7249-8902-8721E6A6520E}"/>
            </c:ext>
          </c:extLst>
        </c:ser>
        <c:ser>
          <c:idx val="1"/>
          <c:order val="1"/>
          <c:tx>
            <c:strRef>
              <c:f>LdhA_Epoxy_PlasmaR2!$R$2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LdhA_Epoxy_PlasmaR2!$R$3:$R$8</c:f>
              <c:numCache>
                <c:formatCode>General</c:formatCode>
                <c:ptCount val="6"/>
                <c:pt idx="0">
                  <c:v>0.54800000000000004</c:v>
                </c:pt>
                <c:pt idx="1">
                  <c:v>0.51400000000000001</c:v>
                </c:pt>
                <c:pt idx="2">
                  <c:v>0.48</c:v>
                </c:pt>
                <c:pt idx="3">
                  <c:v>0.45600000000000002</c:v>
                </c:pt>
                <c:pt idx="4">
                  <c:v>0.42499999999999999</c:v>
                </c:pt>
                <c:pt idx="5">
                  <c:v>0.38300000000000001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95-7249-8902-8721E6A6520E}"/>
            </c:ext>
          </c:extLst>
        </c:ser>
        <c:ser>
          <c:idx val="2"/>
          <c:order val="2"/>
          <c:tx>
            <c:strRef>
              <c:f>LdhA_Epoxy_PlasmaR2!$S$2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LdhA_Epoxy_PlasmaR2!$S$3:$S$8</c:f>
              <c:numCache>
                <c:formatCode>General</c:formatCode>
                <c:ptCount val="6"/>
                <c:pt idx="0">
                  <c:v>0.54600000000000004</c:v>
                </c:pt>
                <c:pt idx="1">
                  <c:v>0.46600000000000003</c:v>
                </c:pt>
                <c:pt idx="2">
                  <c:v>0.41599999999999998</c:v>
                </c:pt>
                <c:pt idx="3">
                  <c:v>0.371</c:v>
                </c:pt>
                <c:pt idx="4">
                  <c:v>0.33300000000000002</c:v>
                </c:pt>
                <c:pt idx="5">
                  <c:v>0.28499999999999998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95-7249-8902-8721E6A65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LdhA_Epoxy_PlasmaR3!$Q$3:$Q$8</c:f>
              <c:numCache>
                <c:formatCode>General</c:formatCode>
                <c:ptCount val="6"/>
                <c:pt idx="0">
                  <c:v>0.52800000000000002</c:v>
                </c:pt>
                <c:pt idx="1">
                  <c:v>0.48299999999999998</c:v>
                </c:pt>
                <c:pt idx="2">
                  <c:v>0.48099999999999998</c:v>
                </c:pt>
                <c:pt idx="3">
                  <c:v>0.39700000000000002</c:v>
                </c:pt>
                <c:pt idx="4">
                  <c:v>0.42399999999999999</c:v>
                </c:pt>
                <c:pt idx="5">
                  <c:v>0.36099999999999999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D8-FC40-872C-B0CAF9E8980A}"/>
            </c:ext>
          </c:extLst>
        </c:ser>
        <c:ser>
          <c:idx val="1"/>
          <c:order val="1"/>
          <c:tx>
            <c:strRef>
              <c:f>LdhA_Epoxy_PlasmaR3!$R$2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LdhA_Epoxy_PlasmaR3!$R$3:$R$8</c:f>
              <c:numCache>
                <c:formatCode>General</c:formatCode>
                <c:ptCount val="6"/>
                <c:pt idx="0">
                  <c:v>0.53700000000000003</c:v>
                </c:pt>
                <c:pt idx="1">
                  <c:v>0.496</c:v>
                </c:pt>
                <c:pt idx="2">
                  <c:v>0.439</c:v>
                </c:pt>
                <c:pt idx="3">
                  <c:v>0.39700000000000002</c:v>
                </c:pt>
                <c:pt idx="4">
                  <c:v>0.36</c:v>
                </c:pt>
                <c:pt idx="5">
                  <c:v>0.313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D8-FC40-872C-B0CAF9E8980A}"/>
            </c:ext>
          </c:extLst>
        </c:ser>
        <c:ser>
          <c:idx val="2"/>
          <c:order val="2"/>
          <c:tx>
            <c:strRef>
              <c:f>LdhA_Epoxy_PlasmaR3!$S$2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LdhA_Epoxy_PlasmaR3!$S$3:$S$8</c:f>
              <c:numCache>
                <c:formatCode>General</c:formatCode>
                <c:ptCount val="6"/>
                <c:pt idx="0">
                  <c:v>0.55000000000000004</c:v>
                </c:pt>
                <c:pt idx="1">
                  <c:v>0.54800000000000004</c:v>
                </c:pt>
                <c:pt idx="2">
                  <c:v>0.45900000000000002</c:v>
                </c:pt>
                <c:pt idx="3">
                  <c:v>0.435</c:v>
                </c:pt>
                <c:pt idx="4">
                  <c:v>0.39500000000000002</c:v>
                </c:pt>
                <c:pt idx="5">
                  <c:v>0.34699999999999998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D8-FC40-872C-B0CAF9E89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LdhA_EpoxyButyl_untreated!$Q$2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LdhA_EpoxyButyl_untreated!$Q$3:$Q$8</c:f>
              <c:numCache>
                <c:formatCode>General</c:formatCode>
                <c:ptCount val="6"/>
                <c:pt idx="0">
                  <c:v>0.57999999999999996</c:v>
                </c:pt>
                <c:pt idx="1">
                  <c:v>0.53500000000000003</c:v>
                </c:pt>
                <c:pt idx="2">
                  <c:v>0.51200000000000001</c:v>
                </c:pt>
                <c:pt idx="3">
                  <c:v>0.48199999999999998</c:v>
                </c:pt>
                <c:pt idx="4">
                  <c:v>0.42899999999999999</c:v>
                </c:pt>
                <c:pt idx="5">
                  <c:v>0.36099999999999999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3C-1643-B976-1B37F9002445}"/>
            </c:ext>
          </c:extLst>
        </c:ser>
        <c:ser>
          <c:idx val="1"/>
          <c:order val="1"/>
          <c:tx>
            <c:strRef>
              <c:f>LdhA_EpoxyButyl_untreated!$R$2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LdhA_EpoxyButyl_untreated!$R$3:$R$8</c:f>
              <c:numCache>
                <c:formatCode>General</c:formatCode>
                <c:ptCount val="6"/>
                <c:pt idx="0">
                  <c:v>0.57499999999999996</c:v>
                </c:pt>
                <c:pt idx="1">
                  <c:v>0.51900000000000002</c:v>
                </c:pt>
                <c:pt idx="2">
                  <c:v>0.46100000000000002</c:v>
                </c:pt>
                <c:pt idx="3">
                  <c:v>0.40899999999999997</c:v>
                </c:pt>
                <c:pt idx="4">
                  <c:v>0.35799999999999998</c:v>
                </c:pt>
                <c:pt idx="5">
                  <c:v>0.30299999999999999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3C-1643-B976-1B37F9002445}"/>
            </c:ext>
          </c:extLst>
        </c:ser>
        <c:ser>
          <c:idx val="2"/>
          <c:order val="2"/>
          <c:tx>
            <c:strRef>
              <c:f>LdhA_EpoxyButyl_untreated!$S$2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LdhA_EpoxyButyl_untreated!$S$3:$S$8</c:f>
              <c:numCache>
                <c:formatCode>General</c:formatCode>
                <c:ptCount val="6"/>
                <c:pt idx="0">
                  <c:v>0.59799999999999998</c:v>
                </c:pt>
                <c:pt idx="1">
                  <c:v>0.54100000000000004</c:v>
                </c:pt>
                <c:pt idx="2">
                  <c:v>0.46800000000000003</c:v>
                </c:pt>
                <c:pt idx="3">
                  <c:v>0.41799999999999998</c:v>
                </c:pt>
                <c:pt idx="4">
                  <c:v>0.36299999999999999</c:v>
                </c:pt>
                <c:pt idx="5">
                  <c:v>0.30599999999999999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3C-1643-B976-1B37F9002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LdhA_EpoxyButyl_untreated!$A$405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LdhA_EpoxyButyl_PlasmaR1!$Q$2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LdhA_EpoxyButyl_PlasmaR1!$Q$3:$Q$8</c:f>
              <c:numCache>
                <c:formatCode>General</c:formatCode>
                <c:ptCount val="6"/>
                <c:pt idx="0">
                  <c:v>0.56399999999999995</c:v>
                </c:pt>
                <c:pt idx="1">
                  <c:v>0.54600000000000004</c:v>
                </c:pt>
                <c:pt idx="2">
                  <c:v>0.53600000000000003</c:v>
                </c:pt>
                <c:pt idx="3">
                  <c:v>0.496</c:v>
                </c:pt>
                <c:pt idx="4">
                  <c:v>0.47399999999999998</c:v>
                </c:pt>
                <c:pt idx="5">
                  <c:v>0.42599999999999999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C7-4B44-9683-ED24B3ADE1FC}"/>
            </c:ext>
          </c:extLst>
        </c:ser>
        <c:ser>
          <c:idx val="1"/>
          <c:order val="1"/>
          <c:tx>
            <c:strRef>
              <c:f>LdhA_EpoxyButyl_PlasmaR1!$R$2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LdhA_EpoxyButyl_PlasmaR1!$R$3:$R$8</c:f>
              <c:numCache>
                <c:formatCode>General</c:formatCode>
                <c:ptCount val="6"/>
                <c:pt idx="0">
                  <c:v>0.57799999999999996</c:v>
                </c:pt>
                <c:pt idx="1">
                  <c:v>0.53</c:v>
                </c:pt>
                <c:pt idx="2">
                  <c:v>0.51400000000000001</c:v>
                </c:pt>
                <c:pt idx="3">
                  <c:v>0.47199999999999998</c:v>
                </c:pt>
                <c:pt idx="4">
                  <c:v>0.42199999999999999</c:v>
                </c:pt>
                <c:pt idx="5">
                  <c:v>0.36799999999999999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C7-4B44-9683-ED24B3ADE1FC}"/>
            </c:ext>
          </c:extLst>
        </c:ser>
        <c:ser>
          <c:idx val="2"/>
          <c:order val="2"/>
          <c:tx>
            <c:strRef>
              <c:f>LdhA_EpoxyButyl_PlasmaR1!$S$2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LdhA_EpoxyButyl_PlasmaR1!$S$3:$S$8</c:f>
              <c:numCache>
                <c:formatCode>General</c:formatCode>
                <c:ptCount val="6"/>
                <c:pt idx="0">
                  <c:v>0.56799999999999995</c:v>
                </c:pt>
                <c:pt idx="1">
                  <c:v>0.52700000000000002</c:v>
                </c:pt>
                <c:pt idx="2">
                  <c:v>0.501</c:v>
                </c:pt>
                <c:pt idx="3">
                  <c:v>0.45200000000000001</c:v>
                </c:pt>
                <c:pt idx="4">
                  <c:v>0.38700000000000001</c:v>
                </c:pt>
                <c:pt idx="5">
                  <c:v>0.34699999999999998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C7-4B44-9683-ED24B3ADE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LdhA_EpoxyButyl_PlasmaR1!$A$405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LdhA_EpoxyButyl_PlasmaR2!$Q$2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LdhA_EpoxyButyl_PlasmaR2!$Q$3:$Q$8</c:f>
              <c:numCache>
                <c:formatCode>General</c:formatCode>
                <c:ptCount val="6"/>
                <c:pt idx="0">
                  <c:v>0.58799999999999997</c:v>
                </c:pt>
                <c:pt idx="1">
                  <c:v>0.55600000000000005</c:v>
                </c:pt>
                <c:pt idx="2">
                  <c:v>0.53300000000000003</c:v>
                </c:pt>
                <c:pt idx="3">
                  <c:v>0.497</c:v>
                </c:pt>
                <c:pt idx="4">
                  <c:v>0.44700000000000001</c:v>
                </c:pt>
                <c:pt idx="5">
                  <c:v>0.40200000000000002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2F-FD4D-91E0-1A579A3E9E7D}"/>
            </c:ext>
          </c:extLst>
        </c:ser>
        <c:ser>
          <c:idx val="1"/>
          <c:order val="1"/>
          <c:tx>
            <c:strRef>
              <c:f>LdhA_EpoxyButyl_PlasmaR2!$R$2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LdhA_EpoxyButyl_PlasmaR2!$R$3:$R$8</c:f>
              <c:numCache>
                <c:formatCode>General</c:formatCode>
                <c:ptCount val="6"/>
                <c:pt idx="0">
                  <c:v>0.56399999999999995</c:v>
                </c:pt>
                <c:pt idx="1">
                  <c:v>0.53900000000000003</c:v>
                </c:pt>
                <c:pt idx="2">
                  <c:v>0.52400000000000002</c:v>
                </c:pt>
                <c:pt idx="3">
                  <c:v>0.505</c:v>
                </c:pt>
                <c:pt idx="4">
                  <c:v>0.44</c:v>
                </c:pt>
                <c:pt idx="5">
                  <c:v>0.38700000000000001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2F-FD4D-91E0-1A579A3E9E7D}"/>
            </c:ext>
          </c:extLst>
        </c:ser>
        <c:ser>
          <c:idx val="2"/>
          <c:order val="2"/>
          <c:tx>
            <c:strRef>
              <c:f>LdhA_EpoxyButyl_PlasmaR2!$S$2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LdhA_EpoxyButyl_PlasmaR2!$S$3:$S$8</c:f>
              <c:numCache>
                <c:formatCode>General</c:formatCode>
                <c:ptCount val="6"/>
                <c:pt idx="0">
                  <c:v>0.57499999999999996</c:v>
                </c:pt>
                <c:pt idx="1">
                  <c:v>0.53600000000000003</c:v>
                </c:pt>
                <c:pt idx="2">
                  <c:v>0.52300000000000002</c:v>
                </c:pt>
                <c:pt idx="3">
                  <c:v>0.49299999999999999</c:v>
                </c:pt>
                <c:pt idx="4">
                  <c:v>0.41599999999999998</c:v>
                </c:pt>
                <c:pt idx="5">
                  <c:v>0.36899999999999999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2F-FD4D-91E0-1A579A3E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LdhA_EpoxyButyl_PlasmaR2!$A$405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LdhA_EpoxyButyl_PlasmaR3!$Q$2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LdhA_EpoxyButyl_PlasmaR3!$Q$3:$Q$8</c:f>
              <c:numCache>
                <c:formatCode>General</c:formatCode>
                <c:ptCount val="6"/>
                <c:pt idx="0">
                  <c:v>0.58599999999999997</c:v>
                </c:pt>
                <c:pt idx="1">
                  <c:v>0.54800000000000004</c:v>
                </c:pt>
                <c:pt idx="2">
                  <c:v>0.52</c:v>
                </c:pt>
                <c:pt idx="3">
                  <c:v>0.46300000000000002</c:v>
                </c:pt>
                <c:pt idx="4">
                  <c:v>0.41699999999999998</c:v>
                </c:pt>
                <c:pt idx="5">
                  <c:v>0.36099999999999999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A-DB4A-A760-E47DA96262FF}"/>
            </c:ext>
          </c:extLst>
        </c:ser>
        <c:ser>
          <c:idx val="1"/>
          <c:order val="1"/>
          <c:tx>
            <c:strRef>
              <c:f>LdhA_EpoxyButyl_PlasmaR3!$R$2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LdhA_EpoxyButyl_PlasmaR3!$R$3:$R$8</c:f>
              <c:numCache>
                <c:formatCode>General</c:formatCode>
                <c:ptCount val="6"/>
                <c:pt idx="0">
                  <c:v>0.58399999999999996</c:v>
                </c:pt>
                <c:pt idx="1">
                  <c:v>0.54400000000000004</c:v>
                </c:pt>
                <c:pt idx="2">
                  <c:v>0.53100000000000003</c:v>
                </c:pt>
                <c:pt idx="3">
                  <c:v>0.52200000000000002</c:v>
                </c:pt>
                <c:pt idx="4">
                  <c:v>0.48799999999999999</c:v>
                </c:pt>
                <c:pt idx="5">
                  <c:v>0.42899999999999999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8A-DB4A-A760-E47DA96262FF}"/>
            </c:ext>
          </c:extLst>
        </c:ser>
        <c:ser>
          <c:idx val="2"/>
          <c:order val="2"/>
          <c:tx>
            <c:strRef>
              <c:f>LdhA_EpoxyButyl_PlasmaR3!$S$2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LdhA_EpoxyButyl_PlasmaR3!$S$3:$S$8</c:f>
              <c:numCache>
                <c:formatCode>General</c:formatCode>
                <c:ptCount val="6"/>
                <c:pt idx="0">
                  <c:v>0.56699999999999995</c:v>
                </c:pt>
                <c:pt idx="1">
                  <c:v>0.53200000000000003</c:v>
                </c:pt>
                <c:pt idx="2">
                  <c:v>0.51400000000000001</c:v>
                </c:pt>
                <c:pt idx="3">
                  <c:v>0.46800000000000003</c:v>
                </c:pt>
                <c:pt idx="4">
                  <c:v>0.40899999999999997</c:v>
                </c:pt>
                <c:pt idx="5">
                  <c:v>0.34599999999999997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8A-DB4A-A760-E47DA9626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LdhA_EpoxyButyl_PlasmaR3!$A$405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LdhA_Octadecyl_untreated!$Q$2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LdhA_Octadecyl_untreated!$Q$3:$Q$8</c:f>
              <c:numCache>
                <c:formatCode>General</c:formatCode>
                <c:ptCount val="6"/>
                <c:pt idx="0">
                  <c:v>0.57999999999999996</c:v>
                </c:pt>
                <c:pt idx="1">
                  <c:v>0.54700000000000004</c:v>
                </c:pt>
                <c:pt idx="2">
                  <c:v>0.52900000000000003</c:v>
                </c:pt>
                <c:pt idx="3">
                  <c:v>0.502</c:v>
                </c:pt>
                <c:pt idx="4">
                  <c:v>0.48699999999999999</c:v>
                </c:pt>
                <c:pt idx="5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23-8645-84B7-DCB1DB46BDB0}"/>
            </c:ext>
          </c:extLst>
        </c:ser>
        <c:ser>
          <c:idx val="1"/>
          <c:order val="1"/>
          <c:tx>
            <c:strRef>
              <c:f>LdhA_Octadecyl_untreated!$R$2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LdhA_Octadecyl_untreated!$R$3:$R$8</c:f>
              <c:numCache>
                <c:formatCode>General</c:formatCode>
                <c:ptCount val="6"/>
                <c:pt idx="0">
                  <c:v>0.58399999999999996</c:v>
                </c:pt>
                <c:pt idx="1">
                  <c:v>0.55400000000000005</c:v>
                </c:pt>
                <c:pt idx="2">
                  <c:v>0.51600000000000001</c:v>
                </c:pt>
                <c:pt idx="3">
                  <c:v>0.48099999999999998</c:v>
                </c:pt>
                <c:pt idx="4">
                  <c:v>0.44</c:v>
                </c:pt>
                <c:pt idx="5">
                  <c:v>0.38800000000000001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23-8645-84B7-DCB1DB46BDB0}"/>
            </c:ext>
          </c:extLst>
        </c:ser>
        <c:ser>
          <c:idx val="2"/>
          <c:order val="2"/>
          <c:tx>
            <c:strRef>
              <c:f>LdhA_Octadecyl_untreated!$S$2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LdhA_Octadecyl_untreated!$S$3:$S$8</c:f>
              <c:numCache>
                <c:formatCode>General</c:formatCode>
                <c:ptCount val="6"/>
                <c:pt idx="0">
                  <c:v>0.58799999999999997</c:v>
                </c:pt>
                <c:pt idx="1">
                  <c:v>0.55100000000000005</c:v>
                </c:pt>
                <c:pt idx="2">
                  <c:v>0.48799999999999999</c:v>
                </c:pt>
                <c:pt idx="3">
                  <c:v>0.46500000000000002</c:v>
                </c:pt>
                <c:pt idx="4">
                  <c:v>0.42199999999999999</c:v>
                </c:pt>
                <c:pt idx="5">
                  <c:v>0.36299999999999999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23-8645-84B7-DCB1DB46B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LdhA_Octadecyl_untreated!$A$405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LdhA_Octadecyl_PlasmaR1!$Q$2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LdhA_Octadecyl_PlasmaR1!$Q$3:$Q$8</c:f>
              <c:numCache>
                <c:formatCode>General</c:formatCode>
                <c:ptCount val="6"/>
                <c:pt idx="0">
                  <c:v>0.6</c:v>
                </c:pt>
                <c:pt idx="1">
                  <c:v>0.58499999999999996</c:v>
                </c:pt>
                <c:pt idx="2">
                  <c:v>0.55700000000000005</c:v>
                </c:pt>
                <c:pt idx="3">
                  <c:v>0.53800000000000003</c:v>
                </c:pt>
                <c:pt idx="4">
                  <c:v>0.54500000000000004</c:v>
                </c:pt>
                <c:pt idx="5">
                  <c:v>0.50600000000000001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F-B643-B9A6-42B5043D6F13}"/>
            </c:ext>
          </c:extLst>
        </c:ser>
        <c:ser>
          <c:idx val="1"/>
          <c:order val="1"/>
          <c:tx>
            <c:strRef>
              <c:f>LdhA_Octadecyl_PlasmaR1!$R$2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LdhA_Octadecyl_PlasmaR1!$R$3:$R$8</c:f>
              <c:numCache>
                <c:formatCode>General</c:formatCode>
                <c:ptCount val="6"/>
                <c:pt idx="0">
                  <c:v>0.57999999999999996</c:v>
                </c:pt>
                <c:pt idx="1">
                  <c:v>0.55100000000000005</c:v>
                </c:pt>
                <c:pt idx="2">
                  <c:v>0.54800000000000004</c:v>
                </c:pt>
                <c:pt idx="3">
                  <c:v>0.53800000000000003</c:v>
                </c:pt>
                <c:pt idx="4">
                  <c:v>0.53100000000000003</c:v>
                </c:pt>
                <c:pt idx="5">
                  <c:v>0.503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BF-B643-B9A6-42B5043D6F13}"/>
            </c:ext>
          </c:extLst>
        </c:ser>
        <c:ser>
          <c:idx val="2"/>
          <c:order val="2"/>
          <c:tx>
            <c:strRef>
              <c:f>LdhA_Octadecyl_PlasmaR1!$S$2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LdhA_Octadecyl_PlasmaR1!$S$3:$S$8</c:f>
              <c:numCache>
                <c:formatCode>General</c:formatCode>
                <c:ptCount val="6"/>
                <c:pt idx="0">
                  <c:v>0.58899999999999997</c:v>
                </c:pt>
                <c:pt idx="1">
                  <c:v>0.55600000000000005</c:v>
                </c:pt>
                <c:pt idx="2">
                  <c:v>0.54</c:v>
                </c:pt>
                <c:pt idx="3">
                  <c:v>0.505</c:v>
                </c:pt>
                <c:pt idx="4">
                  <c:v>0.52500000000000002</c:v>
                </c:pt>
                <c:pt idx="5">
                  <c:v>0.50900000000000001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BF-B643-B9A6-42B5043D6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LdhA_Octadecyl_PlasmaR1!$A$405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LdhA_Octadecyl_PlasmaR2!$Q$2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LdhA_Octadecyl_PlasmaR2!$Q$3:$Q$8</c:f>
              <c:numCache>
                <c:formatCode>General</c:formatCode>
                <c:ptCount val="6"/>
                <c:pt idx="0">
                  <c:v>0.59499999999999997</c:v>
                </c:pt>
                <c:pt idx="1">
                  <c:v>0.57099999999999995</c:v>
                </c:pt>
                <c:pt idx="2">
                  <c:v>0.53300000000000003</c:v>
                </c:pt>
                <c:pt idx="3">
                  <c:v>0.52100000000000002</c:v>
                </c:pt>
                <c:pt idx="4">
                  <c:v>0.499</c:v>
                </c:pt>
                <c:pt idx="5">
                  <c:v>0.46100000000000002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3-1545-A765-E9BF636FFCE3}"/>
            </c:ext>
          </c:extLst>
        </c:ser>
        <c:ser>
          <c:idx val="1"/>
          <c:order val="1"/>
          <c:tx>
            <c:strRef>
              <c:f>LdhA_Octadecyl_PlasmaR2!$R$2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LdhA_Octadecyl_PlasmaR2!$R$3:$R$8</c:f>
              <c:numCache>
                <c:formatCode>General</c:formatCode>
                <c:ptCount val="6"/>
                <c:pt idx="0">
                  <c:v>0.58899999999999997</c:v>
                </c:pt>
                <c:pt idx="1">
                  <c:v>0.56200000000000006</c:v>
                </c:pt>
                <c:pt idx="2">
                  <c:v>0.53900000000000003</c:v>
                </c:pt>
                <c:pt idx="3">
                  <c:v>0.54800000000000004</c:v>
                </c:pt>
                <c:pt idx="4">
                  <c:v>0.53800000000000003</c:v>
                </c:pt>
                <c:pt idx="5">
                  <c:v>0.499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93-1545-A765-E9BF636FFCE3}"/>
            </c:ext>
          </c:extLst>
        </c:ser>
        <c:ser>
          <c:idx val="2"/>
          <c:order val="2"/>
          <c:tx>
            <c:strRef>
              <c:f>LdhA_Octadecyl_PlasmaR2!$S$2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LdhA_Octadecyl_PlasmaR2!$S$3:$S$8</c:f>
              <c:numCache>
                <c:formatCode>General</c:formatCode>
                <c:ptCount val="6"/>
                <c:pt idx="0">
                  <c:v>0.58099999999999996</c:v>
                </c:pt>
                <c:pt idx="1">
                  <c:v>0.57699999999999996</c:v>
                </c:pt>
                <c:pt idx="2">
                  <c:v>0.54500000000000004</c:v>
                </c:pt>
                <c:pt idx="3">
                  <c:v>0.54200000000000004</c:v>
                </c:pt>
                <c:pt idx="4">
                  <c:v>0.51700000000000002</c:v>
                </c:pt>
                <c:pt idx="5">
                  <c:v>0.48099999999999998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93-1545-A765-E9BF636F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LdhA_Octadecyl_PlasmaR2!$A$405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LdhA_Amino_PlasmaR1!$Q$2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LdhA_Amino_PlasmaR1!$Q$3:$Q$8</c:f>
              <c:numCache>
                <c:formatCode>General</c:formatCode>
                <c:ptCount val="6"/>
                <c:pt idx="0">
                  <c:v>0.60899999999999999</c:v>
                </c:pt>
                <c:pt idx="1">
                  <c:v>0.55900000000000005</c:v>
                </c:pt>
                <c:pt idx="2">
                  <c:v>0.54100000000000004</c:v>
                </c:pt>
                <c:pt idx="3">
                  <c:v>0.51500000000000001</c:v>
                </c:pt>
                <c:pt idx="4">
                  <c:v>0.48099999999999998</c:v>
                </c:pt>
                <c:pt idx="5">
                  <c:v>0.438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95-474D-8397-705B438A391A}"/>
            </c:ext>
          </c:extLst>
        </c:ser>
        <c:ser>
          <c:idx val="1"/>
          <c:order val="1"/>
          <c:tx>
            <c:strRef>
              <c:f>LdhA_Amino_PlasmaR1!$R$2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LdhA_Amino_PlasmaR1!$R$3:$R$8</c:f>
              <c:numCache>
                <c:formatCode>General</c:formatCode>
                <c:ptCount val="6"/>
                <c:pt idx="0">
                  <c:v>0.59099999999999997</c:v>
                </c:pt>
                <c:pt idx="1">
                  <c:v>0.56000000000000005</c:v>
                </c:pt>
                <c:pt idx="2">
                  <c:v>0.54400000000000004</c:v>
                </c:pt>
                <c:pt idx="3">
                  <c:v>0.52800000000000002</c:v>
                </c:pt>
                <c:pt idx="4">
                  <c:v>0.49399999999999999</c:v>
                </c:pt>
                <c:pt idx="5">
                  <c:v>0.45200000000000001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95-474D-8397-705B438A391A}"/>
            </c:ext>
          </c:extLst>
        </c:ser>
        <c:ser>
          <c:idx val="2"/>
          <c:order val="2"/>
          <c:tx>
            <c:strRef>
              <c:f>LdhA_Amino_PlasmaR1!$S$2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LdhA_Amino_PlasmaR1!$S$3:$S$8</c:f>
              <c:numCache>
                <c:formatCode>General</c:formatCode>
                <c:ptCount val="6"/>
                <c:pt idx="0">
                  <c:v>0.60399999999999998</c:v>
                </c:pt>
                <c:pt idx="1">
                  <c:v>0.57799999999999996</c:v>
                </c:pt>
                <c:pt idx="2">
                  <c:v>0.55500000000000005</c:v>
                </c:pt>
                <c:pt idx="3">
                  <c:v>0.56799999999999995</c:v>
                </c:pt>
                <c:pt idx="4">
                  <c:v>0.53300000000000003</c:v>
                </c:pt>
                <c:pt idx="5">
                  <c:v>0.501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95-474D-8397-705B438A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LdhA_Amino_PlasmaR1!$A$405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LdhA_Octadecyl_PlasmaR3!$Q$2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LdhA_Octadecyl_PlasmaR3!$Q$3:$Q$8</c:f>
              <c:numCache>
                <c:formatCode>General</c:formatCode>
                <c:ptCount val="6"/>
                <c:pt idx="0">
                  <c:v>0.60099999999999998</c:v>
                </c:pt>
                <c:pt idx="1">
                  <c:v>0.56999999999999995</c:v>
                </c:pt>
                <c:pt idx="2">
                  <c:v>0.54500000000000004</c:v>
                </c:pt>
                <c:pt idx="3">
                  <c:v>0.53800000000000003</c:v>
                </c:pt>
                <c:pt idx="4">
                  <c:v>0.54100000000000004</c:v>
                </c:pt>
                <c:pt idx="5">
                  <c:v>0.51100000000000001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FD-B246-B313-4F22E5FC50B1}"/>
            </c:ext>
          </c:extLst>
        </c:ser>
        <c:ser>
          <c:idx val="1"/>
          <c:order val="1"/>
          <c:tx>
            <c:strRef>
              <c:f>LdhA_Octadecyl_PlasmaR3!$R$2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LdhA_Octadecyl_PlasmaR3!$R$3:$R$8</c:f>
              <c:numCache>
                <c:formatCode>General</c:formatCode>
                <c:ptCount val="6"/>
                <c:pt idx="0">
                  <c:v>0.60499999999999998</c:v>
                </c:pt>
                <c:pt idx="1">
                  <c:v>0.56100000000000005</c:v>
                </c:pt>
                <c:pt idx="2">
                  <c:v>0.55300000000000005</c:v>
                </c:pt>
                <c:pt idx="3">
                  <c:v>0.53600000000000003</c:v>
                </c:pt>
                <c:pt idx="4">
                  <c:v>0.53300000000000003</c:v>
                </c:pt>
                <c:pt idx="5">
                  <c:v>0.499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FD-B246-B313-4F22E5FC50B1}"/>
            </c:ext>
          </c:extLst>
        </c:ser>
        <c:ser>
          <c:idx val="2"/>
          <c:order val="2"/>
          <c:tx>
            <c:strRef>
              <c:f>LdhA_Octadecyl_PlasmaR3!$S$2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LdhA_Octadecyl_PlasmaR3!$S$3:$S$8</c:f>
              <c:numCache>
                <c:formatCode>General</c:formatCode>
                <c:ptCount val="6"/>
                <c:pt idx="0">
                  <c:v>0.58499999999999996</c:v>
                </c:pt>
                <c:pt idx="1">
                  <c:v>0.53500000000000003</c:v>
                </c:pt>
                <c:pt idx="2">
                  <c:v>0.52</c:v>
                </c:pt>
                <c:pt idx="3">
                  <c:v>0.52800000000000002</c:v>
                </c:pt>
                <c:pt idx="4">
                  <c:v>0.51300000000000001</c:v>
                </c:pt>
                <c:pt idx="5">
                  <c:v>0.46899999999999997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FD-B246-B313-4F22E5FC5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LdhA_Octadecyl_PlasmaR3!$A$405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LdhA_Polystyrene_untreated!$Q$2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LdhA_Polystyrene_untreated!$Q$3:$Q$8</c:f>
              <c:numCache>
                <c:formatCode>General</c:formatCode>
                <c:ptCount val="6"/>
                <c:pt idx="0">
                  <c:v>0.57399999999999995</c:v>
                </c:pt>
                <c:pt idx="1">
                  <c:v>0.55000000000000004</c:v>
                </c:pt>
                <c:pt idx="2">
                  <c:v>0.52300000000000002</c:v>
                </c:pt>
                <c:pt idx="3">
                  <c:v>0.47399999999999998</c:v>
                </c:pt>
                <c:pt idx="4">
                  <c:v>0.46400000000000002</c:v>
                </c:pt>
                <c:pt idx="5">
                  <c:v>0.41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E0-2E41-A2DC-3F2169424587}"/>
            </c:ext>
          </c:extLst>
        </c:ser>
        <c:ser>
          <c:idx val="1"/>
          <c:order val="1"/>
          <c:tx>
            <c:strRef>
              <c:f>LdhA_Polystyrene_untreated!$R$2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LdhA_Polystyrene_untreated!$R$3:$R$8</c:f>
              <c:numCache>
                <c:formatCode>General</c:formatCode>
                <c:ptCount val="6"/>
                <c:pt idx="0">
                  <c:v>0.57299999999999995</c:v>
                </c:pt>
                <c:pt idx="1">
                  <c:v>0.53300000000000003</c:v>
                </c:pt>
                <c:pt idx="2">
                  <c:v>0.48899999999999999</c:v>
                </c:pt>
                <c:pt idx="3">
                  <c:v>0.45100000000000001</c:v>
                </c:pt>
                <c:pt idx="4">
                  <c:v>0.41299999999999998</c:v>
                </c:pt>
                <c:pt idx="5">
                  <c:v>0.36199999999999999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E0-2E41-A2DC-3F2169424587}"/>
            </c:ext>
          </c:extLst>
        </c:ser>
        <c:ser>
          <c:idx val="2"/>
          <c:order val="2"/>
          <c:tx>
            <c:strRef>
              <c:f>LdhA_Polystyrene_untreated!$S$2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LdhA_Polystyrene_untreated!$S$3:$S$8</c:f>
              <c:numCache>
                <c:formatCode>General</c:formatCode>
                <c:ptCount val="6"/>
                <c:pt idx="0">
                  <c:v>0.57399999999999995</c:v>
                </c:pt>
                <c:pt idx="1">
                  <c:v>0.54400000000000004</c:v>
                </c:pt>
                <c:pt idx="2">
                  <c:v>0.52900000000000003</c:v>
                </c:pt>
                <c:pt idx="3">
                  <c:v>0.47799999999999998</c:v>
                </c:pt>
                <c:pt idx="4">
                  <c:v>0.442</c:v>
                </c:pt>
                <c:pt idx="5">
                  <c:v>0.40200000000000002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E0-2E41-A2DC-3F216942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LdhA_Polystyrene_untreated!$A$405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LdhA_Polystyrene_PlasmaR1!$Q$2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LdhA_Polystyrene_PlasmaR1!$Q$3:$Q$8</c:f>
              <c:numCache>
                <c:formatCode>General</c:formatCode>
                <c:ptCount val="6"/>
                <c:pt idx="0">
                  <c:v>0.59</c:v>
                </c:pt>
                <c:pt idx="1">
                  <c:v>0.54600000000000004</c:v>
                </c:pt>
                <c:pt idx="2">
                  <c:v>0.50700000000000001</c:v>
                </c:pt>
                <c:pt idx="3">
                  <c:v>0.46700000000000003</c:v>
                </c:pt>
                <c:pt idx="4">
                  <c:v>0.48499999999999999</c:v>
                </c:pt>
                <c:pt idx="5">
                  <c:v>0.441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4E-944C-B864-896F97D0F2C9}"/>
            </c:ext>
          </c:extLst>
        </c:ser>
        <c:ser>
          <c:idx val="1"/>
          <c:order val="1"/>
          <c:tx>
            <c:strRef>
              <c:f>LdhA_Polystyrene_PlasmaR1!$R$2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LdhA_Polystyrene_PlasmaR1!$R$3:$R$8</c:f>
              <c:numCache>
                <c:formatCode>General</c:formatCode>
                <c:ptCount val="6"/>
                <c:pt idx="0">
                  <c:v>0.57999999999999996</c:v>
                </c:pt>
                <c:pt idx="1">
                  <c:v>0.54400000000000004</c:v>
                </c:pt>
                <c:pt idx="2">
                  <c:v>0.53400000000000003</c:v>
                </c:pt>
                <c:pt idx="3">
                  <c:v>0.51100000000000001</c:v>
                </c:pt>
                <c:pt idx="4">
                  <c:v>0.51</c:v>
                </c:pt>
                <c:pt idx="5">
                  <c:v>0.47699999999999998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4E-944C-B864-896F97D0F2C9}"/>
            </c:ext>
          </c:extLst>
        </c:ser>
        <c:ser>
          <c:idx val="2"/>
          <c:order val="2"/>
          <c:tx>
            <c:strRef>
              <c:f>LdhA_Polystyrene_PlasmaR1!$S$2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LdhA_Polystyrene_PlasmaR1!$S$3:$S$8</c:f>
              <c:numCache>
                <c:formatCode>General</c:formatCode>
                <c:ptCount val="6"/>
                <c:pt idx="0">
                  <c:v>0.59399999999999997</c:v>
                </c:pt>
                <c:pt idx="1">
                  <c:v>0.55200000000000005</c:v>
                </c:pt>
                <c:pt idx="2">
                  <c:v>0.52600000000000002</c:v>
                </c:pt>
                <c:pt idx="3">
                  <c:v>0.50800000000000001</c:v>
                </c:pt>
                <c:pt idx="4">
                  <c:v>0.502</c:v>
                </c:pt>
                <c:pt idx="5">
                  <c:v>0.46800000000000003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4E-944C-B864-896F97D0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LdhA_Polystyrene_PlasmaR1!$A$405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LdhA_Polystyrene_PlasmaR2!$Q$2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LdhA_Polystyrene_PlasmaR2!$Q$3:$Q$8</c:f>
              <c:numCache>
                <c:formatCode>General</c:formatCode>
                <c:ptCount val="6"/>
                <c:pt idx="0">
                  <c:v>0.57799999999999996</c:v>
                </c:pt>
                <c:pt idx="1">
                  <c:v>0.53300000000000003</c:v>
                </c:pt>
                <c:pt idx="2">
                  <c:v>0.51200000000000001</c:v>
                </c:pt>
                <c:pt idx="3">
                  <c:v>0.46200000000000002</c:v>
                </c:pt>
                <c:pt idx="4">
                  <c:v>0.45800000000000002</c:v>
                </c:pt>
                <c:pt idx="5">
                  <c:v>0.40500000000000003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D-1A43-947E-45D84BB9D035}"/>
            </c:ext>
          </c:extLst>
        </c:ser>
        <c:ser>
          <c:idx val="1"/>
          <c:order val="1"/>
          <c:tx>
            <c:strRef>
              <c:f>LdhA_Polystyrene_PlasmaR2!$R$2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LdhA_Polystyrene_PlasmaR2!$R$3:$R$8</c:f>
              <c:numCache>
                <c:formatCode>General</c:formatCode>
                <c:ptCount val="6"/>
                <c:pt idx="0">
                  <c:v>0.58099999999999996</c:v>
                </c:pt>
                <c:pt idx="1">
                  <c:v>0.52400000000000002</c:v>
                </c:pt>
                <c:pt idx="2">
                  <c:v>0.49399999999999999</c:v>
                </c:pt>
                <c:pt idx="3">
                  <c:v>0.497</c:v>
                </c:pt>
                <c:pt idx="4">
                  <c:v>0.48</c:v>
                </c:pt>
                <c:pt idx="5">
                  <c:v>0.44800000000000001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1D-1A43-947E-45D84BB9D035}"/>
            </c:ext>
          </c:extLst>
        </c:ser>
        <c:ser>
          <c:idx val="2"/>
          <c:order val="2"/>
          <c:tx>
            <c:strRef>
              <c:f>LdhA_Polystyrene_PlasmaR2!$S$2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LdhA_Polystyrene_PlasmaR2!$S$3:$S$8</c:f>
              <c:numCache>
                <c:formatCode>General</c:formatCode>
                <c:ptCount val="6"/>
                <c:pt idx="0">
                  <c:v>0.55900000000000005</c:v>
                </c:pt>
                <c:pt idx="1">
                  <c:v>0.54700000000000004</c:v>
                </c:pt>
                <c:pt idx="2">
                  <c:v>0.53700000000000003</c:v>
                </c:pt>
                <c:pt idx="3">
                  <c:v>0.52200000000000002</c:v>
                </c:pt>
                <c:pt idx="4">
                  <c:v>0.505</c:v>
                </c:pt>
                <c:pt idx="5">
                  <c:v>0.46600000000000003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1D-1A43-947E-45D84BB9D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LdhA_Polystyrene_PlasmaR2!$A$405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LdhA_Polystyrene_PlasmaR3!$Q$2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LdhA_Polystyrene_PlasmaR3!$Q$3:$Q$8</c:f>
              <c:numCache>
                <c:formatCode>General</c:formatCode>
                <c:ptCount val="6"/>
                <c:pt idx="0">
                  <c:v>0.58599999999999997</c:v>
                </c:pt>
                <c:pt idx="1">
                  <c:v>0.53800000000000003</c:v>
                </c:pt>
                <c:pt idx="2">
                  <c:v>0.52200000000000002</c:v>
                </c:pt>
                <c:pt idx="3">
                  <c:v>0.49199999999999999</c:v>
                </c:pt>
                <c:pt idx="4">
                  <c:v>0.49199999999999999</c:v>
                </c:pt>
                <c:pt idx="5">
                  <c:v>0.443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54-7946-99A0-F3D14770B385}"/>
            </c:ext>
          </c:extLst>
        </c:ser>
        <c:ser>
          <c:idx val="1"/>
          <c:order val="1"/>
          <c:tx>
            <c:strRef>
              <c:f>LdhA_Polystyrene_PlasmaR3!$R$2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LdhA_Polystyrene_PlasmaR3!$R$3:$R$8</c:f>
              <c:numCache>
                <c:formatCode>General</c:formatCode>
                <c:ptCount val="6"/>
                <c:pt idx="0">
                  <c:v>0.59099999999999997</c:v>
                </c:pt>
                <c:pt idx="1">
                  <c:v>0.56399999999999995</c:v>
                </c:pt>
                <c:pt idx="2">
                  <c:v>0.53700000000000003</c:v>
                </c:pt>
                <c:pt idx="3">
                  <c:v>0.505</c:v>
                </c:pt>
                <c:pt idx="4">
                  <c:v>0.51400000000000001</c:v>
                </c:pt>
                <c:pt idx="5">
                  <c:v>0.47799999999999998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54-7946-99A0-F3D14770B385}"/>
            </c:ext>
          </c:extLst>
        </c:ser>
        <c:ser>
          <c:idx val="2"/>
          <c:order val="2"/>
          <c:tx>
            <c:strRef>
              <c:f>LdhA_Polystyrene_PlasmaR3!$S$2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LdhA_Polystyrene_PlasmaR3!$S$3:$S$8</c:f>
              <c:numCache>
                <c:formatCode>General</c:formatCode>
                <c:ptCount val="6"/>
                <c:pt idx="0">
                  <c:v>0.57799999999999996</c:v>
                </c:pt>
                <c:pt idx="1">
                  <c:v>0.55200000000000005</c:v>
                </c:pt>
                <c:pt idx="2">
                  <c:v>0.53700000000000003</c:v>
                </c:pt>
                <c:pt idx="3">
                  <c:v>0.52500000000000002</c:v>
                </c:pt>
                <c:pt idx="4">
                  <c:v>0.49199999999999999</c:v>
                </c:pt>
                <c:pt idx="5">
                  <c:v>0.47799999999999998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54-7946-99A0-F3D14770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LdhA_Polystyrene_PlasmaR3!$A$405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LdhA_EziG1_untreated!$Q$2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LdhA_EziG1_untreated!$Q$3:$Q$8</c:f>
              <c:numCache>
                <c:formatCode>General</c:formatCode>
                <c:ptCount val="6"/>
                <c:pt idx="0">
                  <c:v>0.503</c:v>
                </c:pt>
                <c:pt idx="1">
                  <c:v>0.47</c:v>
                </c:pt>
                <c:pt idx="2">
                  <c:v>0.44500000000000001</c:v>
                </c:pt>
                <c:pt idx="3">
                  <c:v>0.39400000000000002</c:v>
                </c:pt>
                <c:pt idx="4">
                  <c:v>0.39400000000000002</c:v>
                </c:pt>
                <c:pt idx="5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F2-3A4B-B226-7F809CB781A0}"/>
            </c:ext>
          </c:extLst>
        </c:ser>
        <c:ser>
          <c:idx val="1"/>
          <c:order val="1"/>
          <c:tx>
            <c:strRef>
              <c:f>LdhA_EziG1_untreated!$R$2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LdhA_EziG1_untreated!$R$3:$R$8</c:f>
              <c:numCache>
                <c:formatCode>General</c:formatCode>
                <c:ptCount val="6"/>
                <c:pt idx="0">
                  <c:v>0.48599999999999999</c:v>
                </c:pt>
                <c:pt idx="1">
                  <c:v>0.36699999999999999</c:v>
                </c:pt>
                <c:pt idx="2">
                  <c:v>0.29799999999999999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F2-3A4B-B226-7F809CB781A0}"/>
            </c:ext>
          </c:extLst>
        </c:ser>
        <c:ser>
          <c:idx val="2"/>
          <c:order val="2"/>
          <c:tx>
            <c:strRef>
              <c:f>LdhA_EziG1_untreated!$S$2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LdhA_EziG1_untreated!$S$3:$S$8</c:f>
              <c:numCache>
                <c:formatCode>General</c:formatCode>
                <c:ptCount val="6"/>
                <c:pt idx="0">
                  <c:v>0.46100000000000002</c:v>
                </c:pt>
                <c:pt idx="1">
                  <c:v>0.33500000000000002</c:v>
                </c:pt>
                <c:pt idx="2">
                  <c:v>0.26800000000000002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F2-3A4B-B226-7F809CB78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LdhA_EziG1_untreated!$A$405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LdhA_EziG1_P1!$Q$2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LdhA_EziG1_P1!$P$3:$P$8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LdhA_EziG1_P1!$Q$3:$Q$8</c:f>
              <c:numCache>
                <c:formatCode>General</c:formatCode>
                <c:ptCount val="6"/>
                <c:pt idx="0">
                  <c:v>0.55100000000000005</c:v>
                </c:pt>
                <c:pt idx="1">
                  <c:v>0.53600000000000003</c:v>
                </c:pt>
                <c:pt idx="2">
                  <c:v>0.497</c:v>
                </c:pt>
                <c:pt idx="3">
                  <c:v>0.495</c:v>
                </c:pt>
                <c:pt idx="4">
                  <c:v>0.48499999999999999</c:v>
                </c:pt>
                <c:pt idx="5">
                  <c:v>0.442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10-B045-8682-34E0A9789FAE}"/>
            </c:ext>
          </c:extLst>
        </c:ser>
        <c:ser>
          <c:idx val="1"/>
          <c:order val="1"/>
          <c:tx>
            <c:strRef>
              <c:f>LdhA_EziG1_P1!$R$2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LdhA_EziG1_P1!$P$3:$P$8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LdhA_EziG1_P1!$R$3:$R$8</c:f>
              <c:numCache>
                <c:formatCode>General</c:formatCode>
                <c:ptCount val="6"/>
                <c:pt idx="0">
                  <c:v>0.58099999999999996</c:v>
                </c:pt>
                <c:pt idx="1">
                  <c:v>0.53300000000000003</c:v>
                </c:pt>
                <c:pt idx="2">
                  <c:v>0.5</c:v>
                </c:pt>
                <c:pt idx="3">
                  <c:v>0.505</c:v>
                </c:pt>
                <c:pt idx="4">
                  <c:v>0.49399999999999999</c:v>
                </c:pt>
                <c:pt idx="5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10-B045-8682-34E0A9789FAE}"/>
            </c:ext>
          </c:extLst>
        </c:ser>
        <c:ser>
          <c:idx val="2"/>
          <c:order val="2"/>
          <c:tx>
            <c:strRef>
              <c:f>LdhA_EziG1_P1!$S$2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LdhA_EziG1_P1!$P$3:$P$8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LdhA_EziG1_P1!$S$3:$S$8</c:f>
              <c:numCache>
                <c:formatCode>General</c:formatCode>
                <c:ptCount val="6"/>
                <c:pt idx="0">
                  <c:v>0.56499999999999995</c:v>
                </c:pt>
                <c:pt idx="1">
                  <c:v>0.54300000000000004</c:v>
                </c:pt>
                <c:pt idx="2">
                  <c:v>0.53300000000000003</c:v>
                </c:pt>
                <c:pt idx="3">
                  <c:v>0.54200000000000004</c:v>
                </c:pt>
                <c:pt idx="4">
                  <c:v>0.53500000000000003</c:v>
                </c:pt>
                <c:pt idx="5">
                  <c:v>0.51300000000000001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10-B045-8682-34E0A978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LdhA_EziG1_P1!$A$405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LdhA_EziG1_P2!$Q$2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LdhA_EziG1_P2!$P$3:$P$8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LdhA_EziG1_P2!$Q$3:$Q$8</c:f>
              <c:numCache>
                <c:formatCode>General</c:formatCode>
                <c:ptCount val="6"/>
                <c:pt idx="0">
                  <c:v>0.57299999999999995</c:v>
                </c:pt>
                <c:pt idx="1">
                  <c:v>0.49</c:v>
                </c:pt>
                <c:pt idx="2">
                  <c:v>0.53700000000000003</c:v>
                </c:pt>
                <c:pt idx="3">
                  <c:v>0.51400000000000001</c:v>
                </c:pt>
                <c:pt idx="4">
                  <c:v>0.53900000000000003</c:v>
                </c:pt>
                <c:pt idx="5">
                  <c:v>0.51800000000000002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60-3D44-89E7-63BFAC6A1566}"/>
            </c:ext>
          </c:extLst>
        </c:ser>
        <c:ser>
          <c:idx val="1"/>
          <c:order val="1"/>
          <c:tx>
            <c:strRef>
              <c:f>LdhA_EziG1_P2!$R$2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LdhA_EziG1_P2!$P$3:$P$8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LdhA_EziG1_P2!$R$3:$R$8</c:f>
              <c:numCache>
                <c:formatCode>General</c:formatCode>
                <c:ptCount val="6"/>
                <c:pt idx="0">
                  <c:v>0.57299999999999995</c:v>
                </c:pt>
                <c:pt idx="1">
                  <c:v>0.48399999999999999</c:v>
                </c:pt>
                <c:pt idx="2">
                  <c:v>0.54400000000000004</c:v>
                </c:pt>
                <c:pt idx="3">
                  <c:v>0.54500000000000004</c:v>
                </c:pt>
                <c:pt idx="4">
                  <c:v>0.55200000000000005</c:v>
                </c:pt>
                <c:pt idx="5">
                  <c:v>0.54600000000000004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60-3D44-89E7-63BFAC6A1566}"/>
            </c:ext>
          </c:extLst>
        </c:ser>
        <c:ser>
          <c:idx val="2"/>
          <c:order val="2"/>
          <c:tx>
            <c:strRef>
              <c:f>LdhA_EziG1_P2!$S$2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LdhA_EziG1_P2!$P$3:$P$8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LdhA_EziG1_P2!$S$3:$S$8</c:f>
              <c:numCache>
                <c:formatCode>General</c:formatCode>
                <c:ptCount val="6"/>
                <c:pt idx="0">
                  <c:v>0.58599999999999997</c:v>
                </c:pt>
                <c:pt idx="1">
                  <c:v>0.495</c:v>
                </c:pt>
                <c:pt idx="2">
                  <c:v>0.505</c:v>
                </c:pt>
                <c:pt idx="3">
                  <c:v>0.47599999999999998</c:v>
                </c:pt>
                <c:pt idx="4">
                  <c:v>0.48399999999999999</c:v>
                </c:pt>
                <c:pt idx="5">
                  <c:v>0.41899999999999998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60-3D44-89E7-63BFAC6A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LdhA_EziG1_P2!$A$405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LdhA_EziG1_P3!$Q$2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LdhA_EziG1_P3!$P$3:$P$8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LdhA_EziG1_P3!$Q$3:$Q$8</c:f>
              <c:numCache>
                <c:formatCode>General</c:formatCode>
                <c:ptCount val="6"/>
                <c:pt idx="0">
                  <c:v>0.55500000000000005</c:v>
                </c:pt>
                <c:pt idx="1">
                  <c:v>0.53600000000000003</c:v>
                </c:pt>
                <c:pt idx="2">
                  <c:v>0.51900000000000002</c:v>
                </c:pt>
                <c:pt idx="3">
                  <c:v>0.52500000000000002</c:v>
                </c:pt>
                <c:pt idx="4">
                  <c:v>0.501</c:v>
                </c:pt>
                <c:pt idx="5">
                  <c:v>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BC-974C-9C9E-C3F38A741910}"/>
            </c:ext>
          </c:extLst>
        </c:ser>
        <c:ser>
          <c:idx val="1"/>
          <c:order val="1"/>
          <c:tx>
            <c:strRef>
              <c:f>LdhA_EziG1_P3!$R$2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LdhA_EziG1_P3!$P$3:$P$8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LdhA_EziG1_P3!$R$3:$R$8</c:f>
              <c:numCache>
                <c:formatCode>General</c:formatCode>
                <c:ptCount val="6"/>
                <c:pt idx="0">
                  <c:v>0.56799999999999995</c:v>
                </c:pt>
                <c:pt idx="1">
                  <c:v>0.47699999999999998</c:v>
                </c:pt>
                <c:pt idx="2">
                  <c:v>0.44400000000000001</c:v>
                </c:pt>
                <c:pt idx="3">
                  <c:v>0.39500000000000002</c:v>
                </c:pt>
                <c:pt idx="4">
                  <c:v>0.34</c:v>
                </c:pt>
                <c:pt idx="5">
                  <c:v>0.28599999999999998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BC-974C-9C9E-C3F38A741910}"/>
            </c:ext>
          </c:extLst>
        </c:ser>
        <c:ser>
          <c:idx val="2"/>
          <c:order val="2"/>
          <c:tx>
            <c:strRef>
              <c:f>LdhA_EziG1_P3!$S$2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LdhA_EziG1_P3!$P$3:$P$8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LdhA_EziG1_P3!$S$3:$S$8</c:f>
              <c:numCache>
                <c:formatCode>General</c:formatCode>
                <c:ptCount val="6"/>
                <c:pt idx="0">
                  <c:v>0.55600000000000005</c:v>
                </c:pt>
                <c:pt idx="1">
                  <c:v>0.53300000000000003</c:v>
                </c:pt>
                <c:pt idx="2">
                  <c:v>0.504</c:v>
                </c:pt>
                <c:pt idx="3">
                  <c:v>0.48399999999999999</c:v>
                </c:pt>
                <c:pt idx="4">
                  <c:v>0.436</c:v>
                </c:pt>
                <c:pt idx="5">
                  <c:v>0.39100000000000001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BC-974C-9C9E-C3F38A741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LdhA_EziG1_P3!$A$405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LdhA_EziG2_untreated!$Q$2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LdhA_EziG2_untreated!$Q$3:$Q$8</c:f>
              <c:numCache>
                <c:formatCode>General</c:formatCode>
                <c:ptCount val="6"/>
                <c:pt idx="0">
                  <c:v>0.51900000000000002</c:v>
                </c:pt>
                <c:pt idx="1">
                  <c:v>0.435</c:v>
                </c:pt>
                <c:pt idx="2">
                  <c:v>0.39900000000000002</c:v>
                </c:pt>
                <c:pt idx="3">
                  <c:v>0.36499999999999999</c:v>
                </c:pt>
                <c:pt idx="4">
                  <c:v>0.33100000000000002</c:v>
                </c:pt>
                <c:pt idx="5">
                  <c:v>0.28899999999999998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FE-034D-867C-09579DED8DED}"/>
            </c:ext>
          </c:extLst>
        </c:ser>
        <c:ser>
          <c:idx val="1"/>
          <c:order val="1"/>
          <c:tx>
            <c:strRef>
              <c:f>LdhA_EziG2_untreated!$R$2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LdhA_EziG2_untreated!$R$3:$R$8</c:f>
              <c:numCache>
                <c:formatCode>General</c:formatCode>
                <c:ptCount val="6"/>
                <c:pt idx="0">
                  <c:v>0.50700000000000001</c:v>
                </c:pt>
                <c:pt idx="1">
                  <c:v>0.44700000000000001</c:v>
                </c:pt>
                <c:pt idx="2">
                  <c:v>0.41899999999999998</c:v>
                </c:pt>
                <c:pt idx="3">
                  <c:v>0.39200000000000002</c:v>
                </c:pt>
                <c:pt idx="4">
                  <c:v>0.35599999999999998</c:v>
                </c:pt>
                <c:pt idx="5">
                  <c:v>0.317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FE-034D-867C-09579DED8DED}"/>
            </c:ext>
          </c:extLst>
        </c:ser>
        <c:ser>
          <c:idx val="2"/>
          <c:order val="2"/>
          <c:tx>
            <c:strRef>
              <c:f>LdhA_EziG2_untreated!$S$2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LdhA_EziG2_untreated!$S$3:$S$8</c:f>
              <c:numCache>
                <c:formatCode>General</c:formatCode>
                <c:ptCount val="6"/>
                <c:pt idx="0">
                  <c:v>0.54800000000000004</c:v>
                </c:pt>
                <c:pt idx="1">
                  <c:v>0.442</c:v>
                </c:pt>
                <c:pt idx="2">
                  <c:v>0.42599999999999999</c:v>
                </c:pt>
                <c:pt idx="3">
                  <c:v>0.38400000000000001</c:v>
                </c:pt>
                <c:pt idx="4">
                  <c:v>0.34799999999999998</c:v>
                </c:pt>
                <c:pt idx="5">
                  <c:v>0.30299999999999999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FE-034D-867C-09579DED8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LdhA_EziG2_untreated!$A$405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LdhA_Amino_PlasmaR2!$Q$2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LdhA_Amino_PlasmaR2!$Q$3:$Q$8</c:f>
              <c:numCache>
                <c:formatCode>General</c:formatCode>
                <c:ptCount val="6"/>
                <c:pt idx="0">
                  <c:v>0.60899999999999999</c:v>
                </c:pt>
                <c:pt idx="1">
                  <c:v>0.56799999999999995</c:v>
                </c:pt>
                <c:pt idx="2">
                  <c:v>0.55600000000000005</c:v>
                </c:pt>
                <c:pt idx="3">
                  <c:v>0.53200000000000003</c:v>
                </c:pt>
                <c:pt idx="4">
                  <c:v>0.499</c:v>
                </c:pt>
                <c:pt idx="5">
                  <c:v>0.442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F-8142-A7F4-D91661F9E949}"/>
            </c:ext>
          </c:extLst>
        </c:ser>
        <c:ser>
          <c:idx val="1"/>
          <c:order val="1"/>
          <c:tx>
            <c:strRef>
              <c:f>LdhA_Amino_PlasmaR2!$R$2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LdhA_Amino_PlasmaR2!$R$3:$R$8</c:f>
              <c:numCache>
                <c:formatCode>General</c:formatCode>
                <c:ptCount val="6"/>
                <c:pt idx="0">
                  <c:v>0.59</c:v>
                </c:pt>
                <c:pt idx="1">
                  <c:v>0.58099999999999996</c:v>
                </c:pt>
                <c:pt idx="2">
                  <c:v>0.57299999999999995</c:v>
                </c:pt>
                <c:pt idx="3">
                  <c:v>0.56699999999999995</c:v>
                </c:pt>
                <c:pt idx="4">
                  <c:v>0.53800000000000003</c:v>
                </c:pt>
                <c:pt idx="5">
                  <c:v>0.505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3F-8142-A7F4-D91661F9E949}"/>
            </c:ext>
          </c:extLst>
        </c:ser>
        <c:ser>
          <c:idx val="2"/>
          <c:order val="2"/>
          <c:tx>
            <c:strRef>
              <c:f>LdhA_Amino_PlasmaR2!$S$2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LdhA_Amino_PlasmaR2!$S$3:$S$8</c:f>
              <c:numCache>
                <c:formatCode>General</c:formatCode>
                <c:ptCount val="6"/>
                <c:pt idx="0">
                  <c:v>0.61099999999999999</c:v>
                </c:pt>
                <c:pt idx="1">
                  <c:v>0.56799999999999995</c:v>
                </c:pt>
                <c:pt idx="2">
                  <c:v>0.56000000000000005</c:v>
                </c:pt>
                <c:pt idx="3">
                  <c:v>0.54</c:v>
                </c:pt>
                <c:pt idx="4">
                  <c:v>0.49</c:v>
                </c:pt>
                <c:pt idx="5">
                  <c:v>0.46100000000000002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3F-8142-A7F4-D91661F9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LdhA_Amino_PlasmaR2!$A$405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LdhA_EziG2_P1!$Q$2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LdhA_EziG2_P1!$P$3:$P$8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LdhA_EziG2_P1!$Q$3:$Q$8</c:f>
              <c:numCache>
                <c:formatCode>General</c:formatCode>
                <c:ptCount val="6"/>
                <c:pt idx="0">
                  <c:v>0.55700000000000005</c:v>
                </c:pt>
                <c:pt idx="1">
                  <c:v>0.495</c:v>
                </c:pt>
                <c:pt idx="2">
                  <c:v>0.44800000000000001</c:v>
                </c:pt>
                <c:pt idx="3">
                  <c:v>0.41099999999999998</c:v>
                </c:pt>
                <c:pt idx="4">
                  <c:v>0.378</c:v>
                </c:pt>
                <c:pt idx="5">
                  <c:v>0.32600000000000001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B3-2B4F-A09B-ECB2995861C9}"/>
            </c:ext>
          </c:extLst>
        </c:ser>
        <c:ser>
          <c:idx val="1"/>
          <c:order val="1"/>
          <c:tx>
            <c:strRef>
              <c:f>LdhA_EziG2_P1!$R$2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LdhA_EziG2_P1!$P$3:$P$8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LdhA_EziG2_P1!$R$3:$R$8</c:f>
              <c:numCache>
                <c:formatCode>General</c:formatCode>
                <c:ptCount val="6"/>
                <c:pt idx="0">
                  <c:v>0.54500000000000004</c:v>
                </c:pt>
                <c:pt idx="1">
                  <c:v>0.47799999999999998</c:v>
                </c:pt>
                <c:pt idx="2">
                  <c:v>0.439</c:v>
                </c:pt>
                <c:pt idx="3">
                  <c:v>0.38300000000000001</c:v>
                </c:pt>
                <c:pt idx="4">
                  <c:v>0.34</c:v>
                </c:pt>
                <c:pt idx="5">
                  <c:v>0.29599999999999999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B3-2B4F-A09B-ECB2995861C9}"/>
            </c:ext>
          </c:extLst>
        </c:ser>
        <c:ser>
          <c:idx val="2"/>
          <c:order val="2"/>
          <c:tx>
            <c:strRef>
              <c:f>LdhA_EziG2_P1!$S$2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LdhA_EziG2_P1!$P$3:$P$8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LdhA_EziG2_P1!$S$3:$S$8</c:f>
              <c:numCache>
                <c:formatCode>General</c:formatCode>
                <c:ptCount val="6"/>
                <c:pt idx="0">
                  <c:v>0.55900000000000005</c:v>
                </c:pt>
                <c:pt idx="1">
                  <c:v>0.48099999999999998</c:v>
                </c:pt>
                <c:pt idx="2">
                  <c:v>0.432</c:v>
                </c:pt>
                <c:pt idx="3">
                  <c:v>0.38600000000000001</c:v>
                </c:pt>
                <c:pt idx="4">
                  <c:v>0.34100000000000003</c:v>
                </c:pt>
                <c:pt idx="5">
                  <c:v>0.29499999999999998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B3-2B4F-A09B-ECB29958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LdhA_EziG2_P1!$A$405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LdhA_EziG2_P2!$Q$2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LdhA_EziG2_P2!$P$3:$P$8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LdhA_EziG2_P2!$Q$3:$Q$8</c:f>
              <c:numCache>
                <c:formatCode>General</c:formatCode>
                <c:ptCount val="6"/>
                <c:pt idx="0">
                  <c:v>0.55700000000000005</c:v>
                </c:pt>
                <c:pt idx="1">
                  <c:v>0.51600000000000001</c:v>
                </c:pt>
                <c:pt idx="2">
                  <c:v>0.48199999999999998</c:v>
                </c:pt>
                <c:pt idx="3">
                  <c:v>0.45100000000000001</c:v>
                </c:pt>
                <c:pt idx="4">
                  <c:v>0.41899999999999998</c:v>
                </c:pt>
                <c:pt idx="5">
                  <c:v>0.36599999999999999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4F-6244-85BD-6C78AB5862C2}"/>
            </c:ext>
          </c:extLst>
        </c:ser>
        <c:ser>
          <c:idx val="1"/>
          <c:order val="1"/>
          <c:tx>
            <c:strRef>
              <c:f>LdhA_EziG2_P2!$R$2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LdhA_EziG2_P2!$P$3:$P$8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LdhA_EziG2_P2!$R$3:$R$8</c:f>
              <c:numCache>
                <c:formatCode>General</c:formatCode>
                <c:ptCount val="6"/>
                <c:pt idx="0">
                  <c:v>0.55100000000000005</c:v>
                </c:pt>
                <c:pt idx="1">
                  <c:v>0.50600000000000001</c:v>
                </c:pt>
                <c:pt idx="2">
                  <c:v>0.47199999999999998</c:v>
                </c:pt>
                <c:pt idx="3">
                  <c:v>0.439</c:v>
                </c:pt>
                <c:pt idx="4">
                  <c:v>0.39700000000000002</c:v>
                </c:pt>
                <c:pt idx="5">
                  <c:v>0.34699999999999998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4F-6244-85BD-6C78AB5862C2}"/>
            </c:ext>
          </c:extLst>
        </c:ser>
        <c:ser>
          <c:idx val="2"/>
          <c:order val="2"/>
          <c:tx>
            <c:strRef>
              <c:f>LdhA_EziG2_P2!$S$2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LdhA_EziG2_P2!$P$3:$P$8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LdhA_EziG2_P2!$S$3:$S$8</c:f>
              <c:numCache>
                <c:formatCode>General</c:formatCode>
                <c:ptCount val="6"/>
                <c:pt idx="0">
                  <c:v>0.58099999999999996</c:v>
                </c:pt>
                <c:pt idx="1">
                  <c:v>0.51</c:v>
                </c:pt>
                <c:pt idx="2">
                  <c:v>0.46800000000000003</c:v>
                </c:pt>
                <c:pt idx="3">
                  <c:v>0.435</c:v>
                </c:pt>
                <c:pt idx="4">
                  <c:v>0.375</c:v>
                </c:pt>
                <c:pt idx="5">
                  <c:v>0.33400000000000002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4F-6244-85BD-6C78AB58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LdhA_EziG2_P2!$A$405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LdhA_EziG2_P3!$Q$2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LdhA_EziG2_P3!$P$3:$P$8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LdhA_EziG2_P3!$Q$3:$Q$8</c:f>
              <c:numCache>
                <c:formatCode>General</c:formatCode>
                <c:ptCount val="6"/>
                <c:pt idx="0">
                  <c:v>0.57899999999999996</c:v>
                </c:pt>
                <c:pt idx="1">
                  <c:v>0.52600000000000002</c:v>
                </c:pt>
                <c:pt idx="2">
                  <c:v>0.48299999999999998</c:v>
                </c:pt>
                <c:pt idx="3">
                  <c:v>0.436</c:v>
                </c:pt>
                <c:pt idx="4">
                  <c:v>0.39500000000000002</c:v>
                </c:pt>
                <c:pt idx="5">
                  <c:v>0.34399999999999997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6A-4844-ADD7-B749F5BDF253}"/>
            </c:ext>
          </c:extLst>
        </c:ser>
        <c:ser>
          <c:idx val="1"/>
          <c:order val="1"/>
          <c:tx>
            <c:strRef>
              <c:f>LdhA_EziG2_P3!$R$2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LdhA_EziG2_P3!$P$3:$P$8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LdhA_EziG2_P3!$R$3:$R$8</c:f>
              <c:numCache>
                <c:formatCode>General</c:formatCode>
                <c:ptCount val="6"/>
                <c:pt idx="0">
                  <c:v>0.56599999999999995</c:v>
                </c:pt>
                <c:pt idx="1">
                  <c:v>0.50800000000000001</c:v>
                </c:pt>
                <c:pt idx="2">
                  <c:v>0.46899999999999997</c:v>
                </c:pt>
                <c:pt idx="3">
                  <c:v>0.42299999999999999</c:v>
                </c:pt>
                <c:pt idx="4">
                  <c:v>0.36599999999999999</c:v>
                </c:pt>
                <c:pt idx="5">
                  <c:v>0.312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6A-4844-ADD7-B749F5BDF253}"/>
            </c:ext>
          </c:extLst>
        </c:ser>
        <c:ser>
          <c:idx val="2"/>
          <c:order val="2"/>
          <c:tx>
            <c:strRef>
              <c:f>LdhA_EziG2_P3!$S$2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LdhA_EziG2_P3!$P$3:$P$8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LdhA_EziG2_P3!$S$3:$S$8</c:f>
              <c:numCache>
                <c:formatCode>General</c:formatCode>
                <c:ptCount val="6"/>
                <c:pt idx="0">
                  <c:v>0.57599999999999996</c:v>
                </c:pt>
                <c:pt idx="1">
                  <c:v>0.53</c:v>
                </c:pt>
                <c:pt idx="2">
                  <c:v>0.498</c:v>
                </c:pt>
                <c:pt idx="3">
                  <c:v>0.46800000000000003</c:v>
                </c:pt>
                <c:pt idx="4">
                  <c:v>0.42599999999999999</c:v>
                </c:pt>
                <c:pt idx="5">
                  <c:v>0.36499999999999999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6A-4844-ADD7-B749F5BDF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LdhA_EziG2_P3!$A$405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LdhA_EziG3_untreated!$Q$2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LdhA_EziG3_untreated!$Q$3:$Q$8</c:f>
              <c:numCache>
                <c:formatCode>General</c:formatCode>
                <c:ptCount val="6"/>
                <c:pt idx="0">
                  <c:v>0.54300000000000004</c:v>
                </c:pt>
                <c:pt idx="1">
                  <c:v>0.45500000000000002</c:v>
                </c:pt>
                <c:pt idx="2">
                  <c:v>0.44500000000000001</c:v>
                </c:pt>
                <c:pt idx="3">
                  <c:v>0.38500000000000001</c:v>
                </c:pt>
                <c:pt idx="4">
                  <c:v>0.35899999999999999</c:v>
                </c:pt>
                <c:pt idx="5">
                  <c:v>0.315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11-3542-8137-18131BBB18DB}"/>
            </c:ext>
          </c:extLst>
        </c:ser>
        <c:ser>
          <c:idx val="1"/>
          <c:order val="1"/>
          <c:tx>
            <c:strRef>
              <c:f>LdhA_EziG3_untreated!$R$2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LdhA_EziG3_untreated!$R$3:$R$8</c:f>
              <c:numCache>
                <c:formatCode>General</c:formatCode>
                <c:ptCount val="6"/>
                <c:pt idx="0">
                  <c:v>0.56000000000000005</c:v>
                </c:pt>
                <c:pt idx="1">
                  <c:v>0.45700000000000002</c:v>
                </c:pt>
                <c:pt idx="2">
                  <c:v>0.436</c:v>
                </c:pt>
                <c:pt idx="3">
                  <c:v>0.39900000000000002</c:v>
                </c:pt>
                <c:pt idx="4">
                  <c:v>0.36499999999999999</c:v>
                </c:pt>
                <c:pt idx="5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11-3542-8137-18131BBB18DB}"/>
            </c:ext>
          </c:extLst>
        </c:ser>
        <c:ser>
          <c:idx val="2"/>
          <c:order val="2"/>
          <c:tx>
            <c:strRef>
              <c:f>LdhA_EziG3_untreated!$S$2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LdhA_EziG3_untreated!$S$3:$S$8</c:f>
              <c:numCache>
                <c:formatCode>General</c:formatCode>
                <c:ptCount val="6"/>
                <c:pt idx="0">
                  <c:v>0.54400000000000004</c:v>
                </c:pt>
                <c:pt idx="1">
                  <c:v>0.45600000000000002</c:v>
                </c:pt>
                <c:pt idx="2">
                  <c:v>0.44500000000000001</c:v>
                </c:pt>
                <c:pt idx="3">
                  <c:v>0.38400000000000001</c:v>
                </c:pt>
                <c:pt idx="4">
                  <c:v>0.33800000000000002</c:v>
                </c:pt>
                <c:pt idx="5">
                  <c:v>0.29699999999999999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11-3542-8137-18131BBB1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LdhA_EziG3_untreated!$A$405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LdhA_EziG3_P1!$Q$2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LdhA_EziG3_P1!$P$3:$P$8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LdhA_EziG3_P1!$Q$3:$Q$8</c:f>
              <c:numCache>
                <c:formatCode>General</c:formatCode>
                <c:ptCount val="6"/>
                <c:pt idx="0">
                  <c:v>0.58099999999999996</c:v>
                </c:pt>
                <c:pt idx="1">
                  <c:v>0.53400000000000003</c:v>
                </c:pt>
                <c:pt idx="2">
                  <c:v>0.504</c:v>
                </c:pt>
                <c:pt idx="3">
                  <c:v>0.46500000000000002</c:v>
                </c:pt>
                <c:pt idx="4">
                  <c:v>0.42599999999999999</c:v>
                </c:pt>
                <c:pt idx="5">
                  <c:v>0.377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A-BB45-96CB-47D2BF8E6ED7}"/>
            </c:ext>
          </c:extLst>
        </c:ser>
        <c:ser>
          <c:idx val="1"/>
          <c:order val="1"/>
          <c:tx>
            <c:strRef>
              <c:f>LdhA_EziG3_P1!$R$2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LdhA_EziG3_P1!$P$3:$P$8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LdhA_EziG3_P1!$R$3:$R$8</c:f>
              <c:numCache>
                <c:formatCode>General</c:formatCode>
                <c:ptCount val="6"/>
                <c:pt idx="0">
                  <c:v>0.56100000000000005</c:v>
                </c:pt>
                <c:pt idx="1">
                  <c:v>0.53300000000000003</c:v>
                </c:pt>
                <c:pt idx="2">
                  <c:v>0.504</c:v>
                </c:pt>
                <c:pt idx="3">
                  <c:v>0.47</c:v>
                </c:pt>
                <c:pt idx="4">
                  <c:v>0.42399999999999999</c:v>
                </c:pt>
                <c:pt idx="5">
                  <c:v>0.378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2A-BB45-96CB-47D2BF8E6ED7}"/>
            </c:ext>
          </c:extLst>
        </c:ser>
        <c:ser>
          <c:idx val="2"/>
          <c:order val="2"/>
          <c:tx>
            <c:strRef>
              <c:f>LdhA_EziG3_P1!$S$2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LdhA_EziG3_P1!$P$3:$P$8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LdhA_EziG3_P1!$S$3:$S$8</c:f>
              <c:numCache>
                <c:formatCode>General</c:formatCode>
                <c:ptCount val="6"/>
                <c:pt idx="0">
                  <c:v>0.57799999999999996</c:v>
                </c:pt>
                <c:pt idx="1">
                  <c:v>0.52200000000000002</c:v>
                </c:pt>
                <c:pt idx="2">
                  <c:v>0.48599999999999999</c:v>
                </c:pt>
                <c:pt idx="3">
                  <c:v>0.44900000000000001</c:v>
                </c:pt>
                <c:pt idx="4">
                  <c:v>0.38800000000000001</c:v>
                </c:pt>
                <c:pt idx="5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2A-BB45-96CB-47D2BF8E6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LdhA_EziG3_P1!$A$405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LdhA_EziG3_P2!$Q$2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LdhA_EziG3_P2!$P$3:$P$8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LdhA_EziG3_P2!$Q$3:$Q$8</c:f>
              <c:numCache>
                <c:formatCode>General</c:formatCode>
                <c:ptCount val="6"/>
                <c:pt idx="0">
                  <c:v>0.57499999999999996</c:v>
                </c:pt>
                <c:pt idx="1">
                  <c:v>0.52900000000000003</c:v>
                </c:pt>
                <c:pt idx="2">
                  <c:v>0.49399999999999999</c:v>
                </c:pt>
                <c:pt idx="3">
                  <c:v>0.46700000000000003</c:v>
                </c:pt>
                <c:pt idx="4">
                  <c:v>0.435</c:v>
                </c:pt>
                <c:pt idx="5">
                  <c:v>0.374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47-9B43-B716-561517981DAE}"/>
            </c:ext>
          </c:extLst>
        </c:ser>
        <c:ser>
          <c:idx val="1"/>
          <c:order val="1"/>
          <c:tx>
            <c:strRef>
              <c:f>LdhA_EziG3_P2!$R$2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LdhA_EziG3_P2!$P$3:$P$8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LdhA_EziG3_P2!$R$3:$R$8</c:f>
              <c:numCache>
                <c:formatCode>General</c:formatCode>
                <c:ptCount val="6"/>
                <c:pt idx="0">
                  <c:v>0.56599999999999995</c:v>
                </c:pt>
                <c:pt idx="1">
                  <c:v>0.50900000000000001</c:v>
                </c:pt>
                <c:pt idx="2">
                  <c:v>0.47199999999999998</c:v>
                </c:pt>
                <c:pt idx="3">
                  <c:v>0.437</c:v>
                </c:pt>
                <c:pt idx="4">
                  <c:v>0.38400000000000001</c:v>
                </c:pt>
                <c:pt idx="5">
                  <c:v>0.33500000000000002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47-9B43-B716-561517981DAE}"/>
            </c:ext>
          </c:extLst>
        </c:ser>
        <c:ser>
          <c:idx val="2"/>
          <c:order val="2"/>
          <c:tx>
            <c:strRef>
              <c:f>LdhA_EziG3_P2!$S$2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LdhA_EziG3_P2!$P$3:$P$8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LdhA_EziG3_P2!$S$3:$S$8</c:f>
              <c:numCache>
                <c:formatCode>General</c:formatCode>
                <c:ptCount val="6"/>
                <c:pt idx="0">
                  <c:v>0.57099999999999995</c:v>
                </c:pt>
                <c:pt idx="1">
                  <c:v>0.51100000000000001</c:v>
                </c:pt>
                <c:pt idx="2">
                  <c:v>0.46500000000000002</c:v>
                </c:pt>
                <c:pt idx="3">
                  <c:v>0.43</c:v>
                </c:pt>
                <c:pt idx="4">
                  <c:v>0.36899999999999999</c:v>
                </c:pt>
                <c:pt idx="5">
                  <c:v>0.32600000000000001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47-9B43-B716-561517981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LdhA_EziG3_P2!$A$405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LdhA_EziG3_P3!$Q$2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LdhA_EziG3_P3!$P$3:$P$8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LdhA_EziG3_P3!$Q$3:$Q$8</c:f>
              <c:numCache>
                <c:formatCode>General</c:formatCode>
                <c:ptCount val="6"/>
                <c:pt idx="0">
                  <c:v>0.56999999999999995</c:v>
                </c:pt>
                <c:pt idx="1">
                  <c:v>0.53400000000000003</c:v>
                </c:pt>
                <c:pt idx="2">
                  <c:v>0.504</c:v>
                </c:pt>
                <c:pt idx="3">
                  <c:v>0.47399999999999998</c:v>
                </c:pt>
                <c:pt idx="4">
                  <c:v>0.435</c:v>
                </c:pt>
                <c:pt idx="5">
                  <c:v>0.38600000000000001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56-0A46-8CA4-93E8DFD9D5CF}"/>
            </c:ext>
          </c:extLst>
        </c:ser>
        <c:ser>
          <c:idx val="1"/>
          <c:order val="1"/>
          <c:tx>
            <c:strRef>
              <c:f>LdhA_EziG3_P3!$R$2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LdhA_EziG3_P3!$P$3:$P$8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LdhA_EziG3_P3!$R$3:$R$8</c:f>
              <c:numCache>
                <c:formatCode>General</c:formatCode>
                <c:ptCount val="6"/>
                <c:pt idx="0">
                  <c:v>0.55000000000000004</c:v>
                </c:pt>
                <c:pt idx="1">
                  <c:v>0.52</c:v>
                </c:pt>
                <c:pt idx="2">
                  <c:v>0.48299999999999998</c:v>
                </c:pt>
                <c:pt idx="3">
                  <c:v>0.44900000000000001</c:v>
                </c:pt>
                <c:pt idx="4">
                  <c:v>0.41099999999999998</c:v>
                </c:pt>
                <c:pt idx="5">
                  <c:v>0.35199999999999998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56-0A46-8CA4-93E8DFD9D5CF}"/>
            </c:ext>
          </c:extLst>
        </c:ser>
        <c:ser>
          <c:idx val="2"/>
          <c:order val="2"/>
          <c:tx>
            <c:strRef>
              <c:f>LdhA_EziG3_P3!$S$2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LdhA_EziG3_P3!$P$3:$P$8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LdhA_EziG3_P3!$S$3:$S$8</c:f>
              <c:numCache>
                <c:formatCode>General</c:formatCode>
                <c:ptCount val="6"/>
                <c:pt idx="0">
                  <c:v>0.56899999999999995</c:v>
                </c:pt>
                <c:pt idx="1">
                  <c:v>0.51800000000000002</c:v>
                </c:pt>
                <c:pt idx="2">
                  <c:v>0.48099999999999998</c:v>
                </c:pt>
                <c:pt idx="3">
                  <c:v>0.45</c:v>
                </c:pt>
                <c:pt idx="4">
                  <c:v>0.39600000000000002</c:v>
                </c:pt>
                <c:pt idx="5">
                  <c:v>0.33600000000000002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56-0A46-8CA4-93E8DFD9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LdhA_EziG3_P3!$A$405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EziG_Together!$J$2:$J$4</c:f>
                <c:numCache>
                  <c:formatCode>General</c:formatCode>
                  <c:ptCount val="3"/>
                  <c:pt idx="0">
                    <c:v>14.078624985175001</c:v>
                  </c:pt>
                  <c:pt idx="1">
                    <c:v>4.1359042343453538</c:v>
                  </c:pt>
                  <c:pt idx="2">
                    <c:v>3.6451227096070671</c:v>
                  </c:pt>
                </c:numCache>
              </c:numRef>
            </c:plus>
            <c:minus>
              <c:numRef>
                <c:f>EziG_Together!$J$2:$J$4</c:f>
                <c:numCache>
                  <c:formatCode>General</c:formatCode>
                  <c:ptCount val="3"/>
                  <c:pt idx="0">
                    <c:v>14.078624985175001</c:v>
                  </c:pt>
                  <c:pt idx="1">
                    <c:v>4.1359042343453538</c:v>
                  </c:pt>
                  <c:pt idx="2">
                    <c:v>3.6451227096070671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EziG_Together!$H$2:$H$4</c:f>
              <c:strCache>
                <c:ptCount val="3"/>
                <c:pt idx="0">
                  <c:v>EziG1</c:v>
                </c:pt>
                <c:pt idx="1">
                  <c:v>EziG2</c:v>
                </c:pt>
                <c:pt idx="2">
                  <c:v>EziG3</c:v>
                </c:pt>
              </c:strCache>
            </c:strRef>
          </c:cat>
          <c:val>
            <c:numRef>
              <c:f>EziG_Together!$I$2:$I$4</c:f>
              <c:numCache>
                <c:formatCode>General</c:formatCode>
                <c:ptCount val="3"/>
                <c:pt idx="0">
                  <c:v>27.074066911622509</c:v>
                </c:pt>
                <c:pt idx="1">
                  <c:v>88.415278879196407</c:v>
                </c:pt>
                <c:pt idx="2">
                  <c:v>93.227262954203368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5-0F4F-9963-0237B63AA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5588047"/>
        <c:axId val="1422585215"/>
      </c:barChart>
      <c:catAx>
        <c:axId val="142558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22585215"/>
        <c:crosses val="autoZero"/>
        <c:auto val="1"/>
        <c:lblAlgn val="ctr"/>
        <c:lblOffset val="100"/>
        <c:noMultiLvlLbl val="0"/>
      </c:catAx>
      <c:valAx>
        <c:axId val="14225852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2558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LdhA_all_beads!$G$23:$G$28</c:f>
                <c:numCache>
                  <c:formatCode>General</c:formatCode>
                  <c:ptCount val="6"/>
                  <c:pt idx="0">
                    <c:v>4.3518046334035629</c:v>
                  </c:pt>
                  <c:pt idx="1">
                    <c:v>5.8041748148978671</c:v>
                  </c:pt>
                  <c:pt idx="2">
                    <c:v>1.0815391624600532</c:v>
                  </c:pt>
                  <c:pt idx="3">
                    <c:v>9.2022038170407825</c:v>
                  </c:pt>
                  <c:pt idx="4">
                    <c:v>2.3643673284335573</c:v>
                  </c:pt>
                  <c:pt idx="5">
                    <c:v>5.4795414370928794</c:v>
                  </c:pt>
                </c:numCache>
              </c:numRef>
            </c:plus>
            <c:minus>
              <c:numRef>
                <c:f>LdhA_all_beads!$G$23:$G$28</c:f>
                <c:numCache>
                  <c:formatCode>General</c:formatCode>
                  <c:ptCount val="6"/>
                  <c:pt idx="0">
                    <c:v>4.3518046334035629</c:v>
                  </c:pt>
                  <c:pt idx="1">
                    <c:v>5.8041748148978671</c:v>
                  </c:pt>
                  <c:pt idx="2">
                    <c:v>1.0815391624600532</c:v>
                  </c:pt>
                  <c:pt idx="3">
                    <c:v>9.2022038170407825</c:v>
                  </c:pt>
                  <c:pt idx="4">
                    <c:v>2.3643673284335573</c:v>
                  </c:pt>
                  <c:pt idx="5">
                    <c:v>5.4795414370928794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LdhA_all_beads!$E$23:$E$28</c:f>
              <c:strCache>
                <c:ptCount val="6"/>
                <c:pt idx="0">
                  <c:v>Amino</c:v>
                </c:pt>
                <c:pt idx="1">
                  <c:v>Epoxy</c:v>
                </c:pt>
                <c:pt idx="2">
                  <c:v>Epoxy-Butyl</c:v>
                </c:pt>
                <c:pt idx="3">
                  <c:v>DVB</c:v>
                </c:pt>
                <c:pt idx="4">
                  <c:v>Polystyrene</c:v>
                </c:pt>
                <c:pt idx="5">
                  <c:v>Octadecyl</c:v>
                </c:pt>
              </c:strCache>
            </c:strRef>
          </c:cat>
          <c:val>
            <c:numRef>
              <c:f>LdhA_all_beads!$F$23:$F$28</c:f>
              <c:numCache>
                <c:formatCode>General</c:formatCode>
                <c:ptCount val="6"/>
                <c:pt idx="0">
                  <c:v>93.568251796099887</c:v>
                </c:pt>
                <c:pt idx="1">
                  <c:v>67.688287004038969</c:v>
                </c:pt>
                <c:pt idx="2">
                  <c:v>73.683884553449772</c:v>
                </c:pt>
                <c:pt idx="3">
                  <c:v>58.948635634028875</c:v>
                </c:pt>
                <c:pt idx="4">
                  <c:v>63.804758142393119</c:v>
                </c:pt>
                <c:pt idx="5">
                  <c:v>48.893038143504917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6-6148-8D5A-22149E74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684559"/>
        <c:axId val="1723807999"/>
      </c:barChart>
      <c:catAx>
        <c:axId val="172168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807999"/>
        <c:crosses val="autoZero"/>
        <c:auto val="1"/>
        <c:lblAlgn val="ctr"/>
        <c:lblOffset val="100"/>
        <c:noMultiLvlLbl val="0"/>
      </c:catAx>
      <c:valAx>
        <c:axId val="17238079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resdiual activity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168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LdhA_Amino_PlasmaR3!$Q$2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LdhA_Amino_PlasmaR3!$Q$3:$Q$8</c:f>
              <c:numCache>
                <c:formatCode>General</c:formatCode>
                <c:ptCount val="6"/>
                <c:pt idx="0">
                  <c:v>0.59599999999999997</c:v>
                </c:pt>
                <c:pt idx="1">
                  <c:v>0.55500000000000005</c:v>
                </c:pt>
                <c:pt idx="2">
                  <c:v>0.52400000000000002</c:v>
                </c:pt>
                <c:pt idx="3">
                  <c:v>0.49099999999999999</c:v>
                </c:pt>
                <c:pt idx="4">
                  <c:v>0.45400000000000001</c:v>
                </c:pt>
                <c:pt idx="5">
                  <c:v>0.40500000000000003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3E-6048-9C06-856EBDB5728C}"/>
            </c:ext>
          </c:extLst>
        </c:ser>
        <c:ser>
          <c:idx val="1"/>
          <c:order val="1"/>
          <c:tx>
            <c:strRef>
              <c:f>LdhA_Amino_PlasmaR3!$R$2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LdhA_Amino_PlasmaR3!$R$3:$R$8</c:f>
              <c:numCache>
                <c:formatCode>General</c:formatCode>
                <c:ptCount val="6"/>
                <c:pt idx="0">
                  <c:v>0.59599999999999997</c:v>
                </c:pt>
                <c:pt idx="1">
                  <c:v>0.55600000000000005</c:v>
                </c:pt>
                <c:pt idx="2">
                  <c:v>0.56000000000000005</c:v>
                </c:pt>
                <c:pt idx="3">
                  <c:v>0.54400000000000004</c:v>
                </c:pt>
                <c:pt idx="4">
                  <c:v>0.52100000000000002</c:v>
                </c:pt>
                <c:pt idx="5">
                  <c:v>0.497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3E-6048-9C06-856EBDB5728C}"/>
            </c:ext>
          </c:extLst>
        </c:ser>
        <c:ser>
          <c:idx val="2"/>
          <c:order val="2"/>
          <c:tx>
            <c:strRef>
              <c:f>LdhA_Amino_PlasmaR3!$S$2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LdhA_Amino_PlasmaR3!$S$3:$S$8</c:f>
              <c:numCache>
                <c:formatCode>General</c:formatCode>
                <c:ptCount val="6"/>
                <c:pt idx="0">
                  <c:v>0.58899999999999997</c:v>
                </c:pt>
                <c:pt idx="1">
                  <c:v>0.57299999999999995</c:v>
                </c:pt>
                <c:pt idx="2">
                  <c:v>0.54500000000000004</c:v>
                </c:pt>
                <c:pt idx="3">
                  <c:v>0.52600000000000002</c:v>
                </c:pt>
                <c:pt idx="4">
                  <c:v>0.48699999999999999</c:v>
                </c:pt>
                <c:pt idx="5">
                  <c:v>0.443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3E-6048-9C06-856EBDB57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LdhA_Amino_PlasmaR3!$A$405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LdhA_DVB_untreated!$Q$2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LdhA_DVB_untreated!$Q$3:$Q$8</c:f>
              <c:numCache>
                <c:formatCode>General</c:formatCode>
                <c:ptCount val="6"/>
                <c:pt idx="0">
                  <c:v>0.61</c:v>
                </c:pt>
                <c:pt idx="1">
                  <c:v>0.52400000000000002</c:v>
                </c:pt>
                <c:pt idx="2">
                  <c:v>0.46500000000000002</c:v>
                </c:pt>
                <c:pt idx="3">
                  <c:v>0.39800000000000002</c:v>
                </c:pt>
                <c:pt idx="4">
                  <c:v>0.36899999999999999</c:v>
                </c:pt>
                <c:pt idx="5">
                  <c:v>0.30499999999999999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2D-5546-811A-C8BD40C040F5}"/>
            </c:ext>
          </c:extLst>
        </c:ser>
        <c:ser>
          <c:idx val="1"/>
          <c:order val="1"/>
          <c:tx>
            <c:strRef>
              <c:f>LdhA_DVB_untreated!$R$2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LdhA_DVB_untreated!$R$3:$R$8</c:f>
              <c:numCache>
                <c:formatCode>General</c:formatCode>
                <c:ptCount val="6"/>
                <c:pt idx="0">
                  <c:v>0.60599999999999998</c:v>
                </c:pt>
                <c:pt idx="1">
                  <c:v>0.54200000000000004</c:v>
                </c:pt>
                <c:pt idx="2">
                  <c:v>0.503</c:v>
                </c:pt>
                <c:pt idx="3">
                  <c:v>0.45300000000000001</c:v>
                </c:pt>
                <c:pt idx="4">
                  <c:v>0.41399999999999998</c:v>
                </c:pt>
                <c:pt idx="5">
                  <c:v>0.35499999999999998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2D-5546-811A-C8BD40C040F5}"/>
            </c:ext>
          </c:extLst>
        </c:ser>
        <c:ser>
          <c:idx val="2"/>
          <c:order val="2"/>
          <c:tx>
            <c:strRef>
              <c:f>LdhA_DVB_untreated!$S$2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LdhA_DVB_untreated!$S$3:$S$8</c:f>
              <c:numCache>
                <c:formatCode>General</c:formatCode>
                <c:ptCount val="6"/>
                <c:pt idx="0">
                  <c:v>0.59699999999999998</c:v>
                </c:pt>
                <c:pt idx="1">
                  <c:v>0.56100000000000005</c:v>
                </c:pt>
                <c:pt idx="2">
                  <c:v>0.52200000000000002</c:v>
                </c:pt>
                <c:pt idx="3">
                  <c:v>0.48899999999999999</c:v>
                </c:pt>
                <c:pt idx="4">
                  <c:v>0.45600000000000002</c:v>
                </c:pt>
                <c:pt idx="5">
                  <c:v>0.41899999999999998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2D-5546-811A-C8BD40C04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LdhA_DVB_untreated!$A$405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LdhA_DVB_PlasmaR1!$Q$2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LdhA_DVB_PlasmaR1!$Q$3:$Q$8</c:f>
              <c:numCache>
                <c:formatCode>General</c:formatCode>
                <c:ptCount val="6"/>
                <c:pt idx="0">
                  <c:v>0.61899999999999999</c:v>
                </c:pt>
                <c:pt idx="1">
                  <c:v>0.57899999999999996</c:v>
                </c:pt>
                <c:pt idx="2">
                  <c:v>0.56399999999999995</c:v>
                </c:pt>
                <c:pt idx="3">
                  <c:v>0.53</c:v>
                </c:pt>
                <c:pt idx="4">
                  <c:v>0.51400000000000001</c:v>
                </c:pt>
                <c:pt idx="5">
                  <c:v>0.47099999999999997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C-EE45-B27E-95076DB2EA00}"/>
            </c:ext>
          </c:extLst>
        </c:ser>
        <c:ser>
          <c:idx val="1"/>
          <c:order val="1"/>
          <c:tx>
            <c:strRef>
              <c:f>LdhA_DVB_PlasmaR1!$R$2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LdhA_DVB_PlasmaR1!$R$3:$R$8</c:f>
              <c:numCache>
                <c:formatCode>General</c:formatCode>
                <c:ptCount val="6"/>
                <c:pt idx="0">
                  <c:v>0.61299999999999999</c:v>
                </c:pt>
                <c:pt idx="1">
                  <c:v>0.57699999999999996</c:v>
                </c:pt>
                <c:pt idx="2">
                  <c:v>0.54</c:v>
                </c:pt>
                <c:pt idx="3">
                  <c:v>0.51100000000000001</c:v>
                </c:pt>
                <c:pt idx="4">
                  <c:v>0.46600000000000003</c:v>
                </c:pt>
                <c:pt idx="5">
                  <c:v>0.40899999999999997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4C-EE45-B27E-95076DB2EA00}"/>
            </c:ext>
          </c:extLst>
        </c:ser>
        <c:ser>
          <c:idx val="2"/>
          <c:order val="2"/>
          <c:tx>
            <c:strRef>
              <c:f>LdhA_DVB_PlasmaR1!$S$2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LdhA_DVB_PlasmaR1!$S$3:$S$8</c:f>
              <c:numCache>
                <c:formatCode>General</c:formatCode>
                <c:ptCount val="6"/>
                <c:pt idx="0">
                  <c:v>0.60599999999999998</c:v>
                </c:pt>
                <c:pt idx="1">
                  <c:v>0.59699999999999998</c:v>
                </c:pt>
                <c:pt idx="2">
                  <c:v>0.55800000000000005</c:v>
                </c:pt>
                <c:pt idx="3">
                  <c:v>0.54100000000000004</c:v>
                </c:pt>
                <c:pt idx="4">
                  <c:v>0.504</c:v>
                </c:pt>
                <c:pt idx="5">
                  <c:v>0.44900000000000001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4C-EE45-B27E-95076DB2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LdhA_DVB_PlasmaR1!$A$405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LdhA_DVB_PlasmaR2!$Q$2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LdhA_DVB_PlasmaR2!$Q$3:$Q$8</c:f>
              <c:numCache>
                <c:formatCode>General</c:formatCode>
                <c:ptCount val="6"/>
                <c:pt idx="0">
                  <c:v>0.61599999999999999</c:v>
                </c:pt>
                <c:pt idx="1">
                  <c:v>0.59199999999999997</c:v>
                </c:pt>
                <c:pt idx="2">
                  <c:v>0.55200000000000005</c:v>
                </c:pt>
                <c:pt idx="3">
                  <c:v>0.503</c:v>
                </c:pt>
                <c:pt idx="4">
                  <c:v>0.51600000000000001</c:v>
                </c:pt>
                <c:pt idx="5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0F-2A45-B4E6-44C2A8B85C76}"/>
            </c:ext>
          </c:extLst>
        </c:ser>
        <c:ser>
          <c:idx val="1"/>
          <c:order val="1"/>
          <c:tx>
            <c:strRef>
              <c:f>LdhA_DVB_PlasmaR2!$R$2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LdhA_DVB_PlasmaR2!$R$3:$R$8</c:f>
              <c:numCache>
                <c:formatCode>General</c:formatCode>
                <c:ptCount val="6"/>
                <c:pt idx="0">
                  <c:v>0.60099999999999998</c:v>
                </c:pt>
                <c:pt idx="1">
                  <c:v>0.57899999999999996</c:v>
                </c:pt>
                <c:pt idx="2">
                  <c:v>0.53400000000000003</c:v>
                </c:pt>
                <c:pt idx="3">
                  <c:v>0.50800000000000001</c:v>
                </c:pt>
                <c:pt idx="4">
                  <c:v>0.47399999999999998</c:v>
                </c:pt>
                <c:pt idx="5">
                  <c:v>0.42099999999999999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0F-2A45-B4E6-44C2A8B85C76}"/>
            </c:ext>
          </c:extLst>
        </c:ser>
        <c:ser>
          <c:idx val="2"/>
          <c:order val="2"/>
          <c:tx>
            <c:strRef>
              <c:f>LdhA_DVB_PlasmaR2!$S$2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LdhA_DVB_PlasmaR2!$S$3:$S$8</c:f>
              <c:numCache>
                <c:formatCode>General</c:formatCode>
                <c:ptCount val="6"/>
                <c:pt idx="0">
                  <c:v>0.58899999999999997</c:v>
                </c:pt>
                <c:pt idx="1">
                  <c:v>0.56499999999999995</c:v>
                </c:pt>
                <c:pt idx="2">
                  <c:v>0.55000000000000004</c:v>
                </c:pt>
                <c:pt idx="3">
                  <c:v>0.53500000000000003</c:v>
                </c:pt>
                <c:pt idx="4">
                  <c:v>0.51100000000000001</c:v>
                </c:pt>
                <c:pt idx="5">
                  <c:v>0.47699999999999998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0F-2A45-B4E6-44C2A8B85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LdhA_DVB_PlasmaR2!$A$405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LdhA_DVB_PlasmaR3!$Q$2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LdhA_DVB_PlasmaR3!$Q$3:$Q$8</c:f>
              <c:numCache>
                <c:formatCode>General</c:formatCode>
                <c:ptCount val="6"/>
                <c:pt idx="0">
                  <c:v>0.59799999999999998</c:v>
                </c:pt>
                <c:pt idx="1">
                  <c:v>0.58799999999999997</c:v>
                </c:pt>
                <c:pt idx="2">
                  <c:v>0.56999999999999995</c:v>
                </c:pt>
                <c:pt idx="3">
                  <c:v>0.54500000000000004</c:v>
                </c:pt>
                <c:pt idx="4">
                  <c:v>0.51700000000000002</c:v>
                </c:pt>
                <c:pt idx="5">
                  <c:v>0.47499999999999998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F-2047-B6F1-C12375887BB2}"/>
            </c:ext>
          </c:extLst>
        </c:ser>
        <c:ser>
          <c:idx val="1"/>
          <c:order val="1"/>
          <c:tx>
            <c:strRef>
              <c:f>LdhA_DVB_PlasmaR3!$R$2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LdhA_DVB_PlasmaR3!$R$3:$R$8</c:f>
              <c:numCache>
                <c:formatCode>General</c:formatCode>
                <c:ptCount val="6"/>
                <c:pt idx="0">
                  <c:v>0.59799999999999998</c:v>
                </c:pt>
                <c:pt idx="1">
                  <c:v>0.57799999999999996</c:v>
                </c:pt>
                <c:pt idx="2">
                  <c:v>0.55600000000000005</c:v>
                </c:pt>
                <c:pt idx="3">
                  <c:v>0.53200000000000003</c:v>
                </c:pt>
                <c:pt idx="4">
                  <c:v>0.49099999999999999</c:v>
                </c:pt>
                <c:pt idx="5">
                  <c:v>0.47099999999999997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6F-2047-B6F1-C12375887BB2}"/>
            </c:ext>
          </c:extLst>
        </c:ser>
        <c:ser>
          <c:idx val="2"/>
          <c:order val="2"/>
          <c:tx>
            <c:strRef>
              <c:f>LdhA_DVB_PlasmaR3!$S$2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LdhA_DVB_PlasmaR3!$S$3:$S$8</c:f>
              <c:numCache>
                <c:formatCode>General</c:formatCode>
                <c:ptCount val="6"/>
                <c:pt idx="0">
                  <c:v>0.60199999999999998</c:v>
                </c:pt>
                <c:pt idx="1">
                  <c:v>0.59299999999999997</c:v>
                </c:pt>
                <c:pt idx="2">
                  <c:v>0.58199999999999996</c:v>
                </c:pt>
                <c:pt idx="3">
                  <c:v>0.58199999999999996</c:v>
                </c:pt>
                <c:pt idx="4">
                  <c:v>0.54500000000000004</c:v>
                </c:pt>
                <c:pt idx="5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6F-2047-B6F1-C12375887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LdhA_DVB_PlasmaR3!$A$405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LdhA_Epoxy_untreated!$Q$2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LdhA_Epoxy_untreated!$Q$3:$Q$8</c:f>
              <c:numCache>
                <c:formatCode>General</c:formatCode>
                <c:ptCount val="6"/>
                <c:pt idx="0">
                  <c:v>0.55200000000000005</c:v>
                </c:pt>
                <c:pt idx="1">
                  <c:v>0.49099999999999999</c:v>
                </c:pt>
                <c:pt idx="2">
                  <c:v>0.42799999999999999</c:v>
                </c:pt>
                <c:pt idx="3">
                  <c:v>0.371</c:v>
                </c:pt>
                <c:pt idx="4">
                  <c:v>0.34399999999999997</c:v>
                </c:pt>
                <c:pt idx="5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43-3744-ADB9-E95EF729E1A5}"/>
            </c:ext>
          </c:extLst>
        </c:ser>
        <c:ser>
          <c:idx val="1"/>
          <c:order val="1"/>
          <c:tx>
            <c:strRef>
              <c:f>LdhA_Epoxy_untreated!$R$2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LdhA_Epoxy_untreated!$P$3:$P$8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LdhA_Epoxy_untreated!$R$3:$R$8</c:f>
              <c:numCache>
                <c:formatCode>General</c:formatCode>
                <c:ptCount val="6"/>
                <c:pt idx="0">
                  <c:v>0.54200000000000004</c:v>
                </c:pt>
                <c:pt idx="1">
                  <c:v>0.48499999999999999</c:v>
                </c:pt>
                <c:pt idx="2">
                  <c:v>0.42599999999999999</c:v>
                </c:pt>
                <c:pt idx="3">
                  <c:v>0.36799999999999999</c:v>
                </c:pt>
                <c:pt idx="4">
                  <c:v>0.33200000000000002</c:v>
                </c:pt>
                <c:pt idx="5">
                  <c:v>0.27900000000000003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43-3744-ADB9-E95EF729E1A5}"/>
            </c:ext>
          </c:extLst>
        </c:ser>
        <c:ser>
          <c:idx val="2"/>
          <c:order val="2"/>
          <c:tx>
            <c:strRef>
              <c:f>LdhA_Epoxy_untreated!$S$2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LdhA_Epoxy_untreated!$P$3:$P$8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LdhA_Epoxy_untreated!$S$3:$S$8</c:f>
              <c:numCache>
                <c:formatCode>General</c:formatCode>
                <c:ptCount val="6"/>
                <c:pt idx="0">
                  <c:v>0.52300000000000002</c:v>
                </c:pt>
                <c:pt idx="1">
                  <c:v>0.45600000000000002</c:v>
                </c:pt>
                <c:pt idx="2">
                  <c:v>0.38600000000000001</c:v>
                </c:pt>
                <c:pt idx="3">
                  <c:v>0.32</c:v>
                </c:pt>
                <c:pt idx="4">
                  <c:v>0.27900000000000003</c:v>
                </c:pt>
                <c:pt idx="5">
                  <c:v>0.248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43-3744-ADB9-E95EF729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LdhA_Epoxy_untreated!$A$405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C4F262-79D9-1944-9936-D50D86687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4FD7F0-9841-4042-A5CC-CF6153525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582FA32-2081-1946-9640-658F4548D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FAC9BD2-B9AE-9643-A61F-9F4C385DC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2E18F4-3ED3-D249-8A67-6F0E40786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6D019D-F73F-5147-981F-1B23E8988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C3B288-EF7C-CA4F-B7E2-1B51A59D8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289B1A-D7C5-3246-AD62-F7F4E8782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2CA9AA-4CDF-4342-8E5D-162AD0820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7AC4C48-4DF5-3B4E-95D3-B93694FA5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86B01C-626D-8A4D-BCDB-3519D1097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98E32B-49AC-FF40-81B1-B19FC22BE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03E6B39-D5AF-5F4D-97F0-6BE01DBA3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15DAAB7-B844-BA43-9420-51F1FDF49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DA8DA66-BD4E-5D45-BA18-AD109829B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6E79F2C-89E4-A749-B47E-0012EE474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6F11BB-7145-3C4B-A9B7-34BF10E7B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714D35-0B36-FF4A-A52B-DF60F133A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A41AD36-A8A4-3840-965D-6D1263592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E4706C7-312E-5940-8C6B-DB0A45DBF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274EC7-FD33-5547-877D-E5E178411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37EE249-699E-464C-A92F-27C256B98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7404B54-4CF7-9540-9673-7BD2E9B49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CE3D74F-7204-5B4A-8FA6-32FCF079B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E9F4D02-E137-6841-BA81-F9DDCAC05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58D708-0F06-F04E-9016-FE96438AA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C5709A-50CA-4E48-998A-177BD86F2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6B9C493-320A-CB45-AF5E-2FE6D2F67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6FF274A-098A-1A43-B1FE-8B95B1906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501407-96BA-114F-BE27-009ACE30B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120650</xdr:colOff>
      <xdr:row>6</xdr:row>
      <xdr:rowOff>120650</xdr:rowOff>
    </xdr:from>
    <xdr:to>
      <xdr:col>14</xdr:col>
      <xdr:colOff>127000</xdr:colOff>
      <xdr:row>24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44D99EF-886C-DB44-AB12-3DD9C496C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22</xdr:row>
      <xdr:rowOff>19050</xdr:rowOff>
    </xdr:from>
    <xdr:to>
      <xdr:col>14</xdr:col>
      <xdr:colOff>0</xdr:colOff>
      <xdr:row>37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5A5650-60EE-4C48-ABE4-B1A0700B6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06B94F-E4DB-E644-A734-F9CA60ED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D1A80B5-73E3-B243-95CB-6C5153E5A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93B3D6-22CA-1D46-A44A-514A9B913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6EAB44-B625-C646-8D01-DCE822F0F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FDF82FD-6EDE-C04F-A08F-CB8D2E918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1F5D1E-8C4C-7147-B87D-E894E42DA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52FC-9938-4740-83F2-150FEA8151A1}">
  <dimension ref="A1:S23"/>
  <sheetViews>
    <sheetView workbookViewId="0">
      <selection activeCell="P16" sqref="P16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0.60399999999999998</v>
      </c>
      <c r="C2" s="49">
        <v>0.59299999999999997</v>
      </c>
      <c r="D2" s="49">
        <v>0.59799999999999998</v>
      </c>
      <c r="E2" s="49">
        <v>0.109</v>
      </c>
      <c r="F2" s="49">
        <v>0.108</v>
      </c>
      <c r="G2" s="49">
        <v>0.11</v>
      </c>
      <c r="H2" s="49">
        <v>0.112</v>
      </c>
      <c r="I2" s="49">
        <v>0.112</v>
      </c>
      <c r="J2" s="49">
        <v>0.112</v>
      </c>
      <c r="K2" s="49">
        <v>0.113</v>
      </c>
      <c r="L2" s="49">
        <v>0.123</v>
      </c>
      <c r="M2" s="49">
        <v>0.127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0.11899999999999999</v>
      </c>
      <c r="C3" s="49">
        <v>0.112</v>
      </c>
      <c r="D3" s="49">
        <v>0.11600000000000001</v>
      </c>
      <c r="E3" s="49">
        <v>0.109</v>
      </c>
      <c r="F3" s="49">
        <v>0.108</v>
      </c>
      <c r="G3" s="49">
        <v>0.109</v>
      </c>
      <c r="H3" s="49">
        <v>0.111</v>
      </c>
      <c r="I3" s="49">
        <v>0.112</v>
      </c>
      <c r="J3" s="49">
        <v>0.112</v>
      </c>
      <c r="K3" s="49">
        <v>0.11600000000000001</v>
      </c>
      <c r="L3" s="49">
        <v>0.122</v>
      </c>
      <c r="M3" s="49">
        <v>0.127</v>
      </c>
      <c r="N3" s="40">
        <v>405</v>
      </c>
      <c r="P3" s="48">
        <v>0</v>
      </c>
      <c r="Q3" s="46">
        <f>B2</f>
        <v>0.60399999999999998</v>
      </c>
      <c r="R3" s="46">
        <f>C2</f>
        <v>0.59299999999999997</v>
      </c>
      <c r="S3" s="46">
        <f>D2</f>
        <v>0.59799999999999998</v>
      </c>
    </row>
    <row r="4" spans="1:19" x14ac:dyDescent="0.2">
      <c r="P4" s="47">
        <v>120</v>
      </c>
      <c r="Q4" s="46">
        <f>E6</f>
        <v>0.57799999999999996</v>
      </c>
      <c r="R4" s="46">
        <f>F6</f>
        <v>0.55200000000000005</v>
      </c>
      <c r="S4" s="46">
        <f>G6</f>
        <v>0.55300000000000005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0.56599999999999995</v>
      </c>
      <c r="R5" s="46">
        <f>I10</f>
        <v>0.53400000000000003</v>
      </c>
      <c r="S5" s="46">
        <f>J10</f>
        <v>0.52600000000000002</v>
      </c>
    </row>
    <row r="6" spans="1:19" x14ac:dyDescent="0.2">
      <c r="A6" s="42" t="s">
        <v>17</v>
      </c>
      <c r="B6" s="41">
        <v>0.60199999999999998</v>
      </c>
      <c r="C6" s="41">
        <v>0.59</v>
      </c>
      <c r="D6" s="41">
        <v>0.59599999999999997</v>
      </c>
      <c r="E6" s="41">
        <v>0.57799999999999996</v>
      </c>
      <c r="F6" s="41">
        <v>0.55200000000000005</v>
      </c>
      <c r="G6" s="41">
        <v>0.55300000000000005</v>
      </c>
      <c r="H6" s="41">
        <v>0.112</v>
      </c>
      <c r="I6" s="41">
        <v>0.112</v>
      </c>
      <c r="J6" s="41">
        <v>0.112</v>
      </c>
      <c r="K6" s="41">
        <v>0.113</v>
      </c>
      <c r="L6" s="41">
        <v>0.123</v>
      </c>
      <c r="M6" s="41">
        <v>0.127</v>
      </c>
      <c r="N6" s="40">
        <v>405</v>
      </c>
      <c r="P6" s="47">
        <v>360</v>
      </c>
      <c r="Q6" s="46">
        <f>K14</f>
        <v>0.54800000000000004</v>
      </c>
      <c r="R6" s="46">
        <f>L14</f>
        <v>0.51500000000000001</v>
      </c>
      <c r="S6" s="46">
        <f>M14</f>
        <v>0.50900000000000001</v>
      </c>
    </row>
    <row r="7" spans="1:19" x14ac:dyDescent="0.2">
      <c r="A7" s="42" t="s">
        <v>16</v>
      </c>
      <c r="B7" s="41">
        <v>0.11899999999999999</v>
      </c>
      <c r="C7" s="41">
        <v>0.112</v>
      </c>
      <c r="D7" s="41">
        <v>0.11600000000000001</v>
      </c>
      <c r="E7" s="41">
        <v>0.109</v>
      </c>
      <c r="F7" s="41">
        <v>0.108</v>
      </c>
      <c r="G7" s="41">
        <v>0.109</v>
      </c>
      <c r="H7" s="41">
        <v>0.111</v>
      </c>
      <c r="I7" s="41">
        <v>0.112</v>
      </c>
      <c r="J7" s="41">
        <v>0.112</v>
      </c>
      <c r="K7" s="41">
        <v>0.11600000000000001</v>
      </c>
      <c r="L7" s="41">
        <v>0.122</v>
      </c>
      <c r="M7" s="41">
        <v>0.127</v>
      </c>
      <c r="N7" s="40">
        <v>405</v>
      </c>
      <c r="P7" s="48">
        <v>480</v>
      </c>
      <c r="Q7" s="46">
        <f>B19</f>
        <v>0.53</v>
      </c>
      <c r="R7" s="46">
        <f>C19</f>
        <v>0.48799999999999999</v>
      </c>
      <c r="S7" s="46">
        <f>D19</f>
        <v>0.45200000000000001</v>
      </c>
    </row>
    <row r="8" spans="1:19" x14ac:dyDescent="0.2">
      <c r="P8" s="47">
        <v>600</v>
      </c>
      <c r="Q8" s="46">
        <f>E23</f>
        <v>0.48699999999999999</v>
      </c>
      <c r="R8" s="46">
        <f>F23</f>
        <v>0.45300000000000001</v>
      </c>
      <c r="S8" s="46">
        <f>G23</f>
        <v>0.40899999999999997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0.60199999999999998</v>
      </c>
      <c r="C10" s="41">
        <v>0.59</v>
      </c>
      <c r="D10" s="41">
        <v>0.59599999999999997</v>
      </c>
      <c r="E10" s="41">
        <v>0.57699999999999996</v>
      </c>
      <c r="F10" s="41">
        <v>0.55100000000000005</v>
      </c>
      <c r="G10" s="41">
        <v>0.55300000000000005</v>
      </c>
      <c r="H10" s="41">
        <v>0.56599999999999995</v>
      </c>
      <c r="I10" s="41">
        <v>0.53400000000000003</v>
      </c>
      <c r="J10" s="41">
        <v>0.52600000000000002</v>
      </c>
      <c r="K10" s="41">
        <v>0.113</v>
      </c>
      <c r="L10" s="41">
        <v>0.123</v>
      </c>
      <c r="M10" s="41">
        <v>0.127</v>
      </c>
      <c r="N10" s="40">
        <v>405</v>
      </c>
      <c r="P10" s="38" t="s">
        <v>21</v>
      </c>
      <c r="Q10" s="38">
        <f>SLOPE(Q3:Q8,$P$3:$P$8)</f>
        <v>-1.7785714285714277E-4</v>
      </c>
      <c r="R10" s="38">
        <f>SLOPE(R3:R8,$P$3:$P$8)</f>
        <v>-2.1690476190476188E-4</v>
      </c>
      <c r="S10" s="38">
        <f>SLOPE(S3:S8,$P$3:$P$8)</f>
        <v>-3.0119047619047622E-4</v>
      </c>
    </row>
    <row r="11" spans="1:19" x14ac:dyDescent="0.2">
      <c r="A11" s="42" t="s">
        <v>16</v>
      </c>
      <c r="B11" s="41">
        <v>0.11899999999999999</v>
      </c>
      <c r="C11" s="41">
        <v>0.112</v>
      </c>
      <c r="D11" s="41">
        <v>0.11600000000000001</v>
      </c>
      <c r="E11" s="41">
        <v>0.109</v>
      </c>
      <c r="F11" s="41">
        <v>0.108</v>
      </c>
      <c r="G11" s="41">
        <v>0.109</v>
      </c>
      <c r="H11" s="41">
        <v>0.111</v>
      </c>
      <c r="I11" s="41">
        <v>0.112</v>
      </c>
      <c r="J11" s="41">
        <v>0.112</v>
      </c>
      <c r="K11" s="41">
        <v>0.11600000000000001</v>
      </c>
      <c r="L11" s="41">
        <v>0.122</v>
      </c>
      <c r="M11" s="41">
        <v>0.127</v>
      </c>
      <c r="N11" s="40">
        <v>405</v>
      </c>
      <c r="P11" s="38" t="s">
        <v>20</v>
      </c>
      <c r="Q11" s="38">
        <f>_xlfn.STDEV.P(Q10:S10)</f>
        <v>5.1467259600483654E-5</v>
      </c>
    </row>
    <row r="12" spans="1:19" x14ac:dyDescent="0.2">
      <c r="P12" s="38" t="s">
        <v>19</v>
      </c>
      <c r="Q12" s="38">
        <f>AVERAGE(Q10:S10)</f>
        <v>-2.3198412698412696E-4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0.60099999999999998</v>
      </c>
      <c r="C14" s="41">
        <v>0.59099999999999997</v>
      </c>
      <c r="D14" s="41">
        <v>0.59599999999999997</v>
      </c>
      <c r="E14" s="41">
        <v>0.57699999999999996</v>
      </c>
      <c r="F14" s="41">
        <v>0.55100000000000005</v>
      </c>
      <c r="G14" s="41">
        <v>0.55300000000000005</v>
      </c>
      <c r="H14" s="41">
        <v>0.56499999999999995</v>
      </c>
      <c r="I14" s="41">
        <v>0.53300000000000003</v>
      </c>
      <c r="J14" s="41">
        <v>0.52600000000000002</v>
      </c>
      <c r="K14" s="41">
        <v>0.54800000000000004</v>
      </c>
      <c r="L14" s="41">
        <v>0.51500000000000001</v>
      </c>
      <c r="M14" s="41">
        <v>0.50900000000000001</v>
      </c>
      <c r="N14" s="40">
        <v>405</v>
      </c>
    </row>
    <row r="15" spans="1:19" x14ac:dyDescent="0.2">
      <c r="A15" s="42" t="s">
        <v>16</v>
      </c>
      <c r="B15" s="41">
        <v>0.11899999999999999</v>
      </c>
      <c r="C15" s="41">
        <v>0.112</v>
      </c>
      <c r="D15" s="41">
        <v>0.11600000000000001</v>
      </c>
      <c r="E15" s="41">
        <v>0.109</v>
      </c>
      <c r="F15" s="41">
        <v>0.108</v>
      </c>
      <c r="G15" s="41">
        <v>0.109</v>
      </c>
      <c r="H15" s="41">
        <v>0.111</v>
      </c>
      <c r="I15" s="41">
        <v>0.112</v>
      </c>
      <c r="J15" s="41">
        <v>0.112</v>
      </c>
      <c r="K15" s="41">
        <v>0.11600000000000001</v>
      </c>
      <c r="L15" s="41">
        <v>0.122</v>
      </c>
      <c r="M15" s="41">
        <v>0.127</v>
      </c>
      <c r="N15" s="40">
        <v>405</v>
      </c>
    </row>
    <row r="16" spans="1:19" x14ac:dyDescent="0.2">
      <c r="P16" s="38" t="s">
        <v>18</v>
      </c>
      <c r="Q16" s="38">
        <f>Q12*-1</f>
        <v>2.3198412698412696E-4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0.60099999999999998</v>
      </c>
      <c r="C18" s="41">
        <v>0.59199999999999997</v>
      </c>
      <c r="D18" s="41">
        <v>0.59399999999999997</v>
      </c>
      <c r="E18" s="41">
        <v>0.57699999999999996</v>
      </c>
      <c r="F18" s="41">
        <v>0.55100000000000005</v>
      </c>
      <c r="G18" s="41">
        <v>0.55300000000000005</v>
      </c>
      <c r="H18" s="41">
        <v>0.56499999999999995</v>
      </c>
      <c r="I18" s="41">
        <v>0.53300000000000003</v>
      </c>
      <c r="J18" s="41">
        <v>0.52600000000000002</v>
      </c>
      <c r="K18" s="41">
        <v>0.54800000000000004</v>
      </c>
      <c r="L18" s="41">
        <v>0.51400000000000001</v>
      </c>
      <c r="M18" s="41">
        <v>0.50800000000000001</v>
      </c>
      <c r="N18" s="40">
        <v>405</v>
      </c>
    </row>
    <row r="19" spans="1:14" x14ac:dyDescent="0.2">
      <c r="A19" s="42" t="s">
        <v>16</v>
      </c>
      <c r="B19" s="41">
        <v>0.53</v>
      </c>
      <c r="C19" s="41">
        <v>0.48799999999999999</v>
      </c>
      <c r="D19" s="41">
        <v>0.45200000000000001</v>
      </c>
      <c r="E19" s="41">
        <v>0.109</v>
      </c>
      <c r="F19" s="41">
        <v>0.108</v>
      </c>
      <c r="G19" s="41">
        <v>0.109</v>
      </c>
      <c r="H19" s="41">
        <v>0.111</v>
      </c>
      <c r="I19" s="41">
        <v>0.112</v>
      </c>
      <c r="J19" s="41">
        <v>0.112</v>
      </c>
      <c r="K19" s="41">
        <v>0.11600000000000001</v>
      </c>
      <c r="L19" s="41">
        <v>0.122</v>
      </c>
      <c r="M19" s="41">
        <v>0.127</v>
      </c>
      <c r="N19" s="40">
        <v>405</v>
      </c>
    </row>
    <row r="21" spans="1:14" x14ac:dyDescent="0.2">
      <c r="A21" s="45"/>
      <c r="B21" s="44">
        <v>1</v>
      </c>
      <c r="C21" s="43">
        <v>2</v>
      </c>
      <c r="D21" s="43">
        <v>3</v>
      </c>
      <c r="E21" s="43">
        <v>4</v>
      </c>
      <c r="F21" s="43">
        <v>5</v>
      </c>
      <c r="G21" s="43">
        <v>6</v>
      </c>
      <c r="H21" s="43">
        <v>7</v>
      </c>
      <c r="I21" s="43">
        <v>8</v>
      </c>
      <c r="J21" s="43">
        <v>9</v>
      </c>
      <c r="K21" s="43">
        <v>10</v>
      </c>
      <c r="L21" s="43">
        <v>11</v>
      </c>
      <c r="M21" s="43">
        <v>12</v>
      </c>
    </row>
    <row r="22" spans="1:14" x14ac:dyDescent="0.2">
      <c r="A22" s="42" t="s">
        <v>17</v>
      </c>
      <c r="B22" s="41">
        <v>0.60099999999999998</v>
      </c>
      <c r="C22" s="41">
        <v>0.59099999999999997</v>
      </c>
      <c r="D22" s="41">
        <v>0.59399999999999997</v>
      </c>
      <c r="E22" s="41">
        <v>0.57599999999999996</v>
      </c>
      <c r="F22" s="41">
        <v>0.55100000000000005</v>
      </c>
      <c r="G22" s="41">
        <v>0.55300000000000005</v>
      </c>
      <c r="H22" s="41">
        <v>0.56399999999999995</v>
      </c>
      <c r="I22" s="41">
        <v>0.53300000000000003</v>
      </c>
      <c r="J22" s="41">
        <v>0.52500000000000002</v>
      </c>
      <c r="K22" s="41">
        <v>0.54700000000000004</v>
      </c>
      <c r="L22" s="41">
        <v>0.51500000000000001</v>
      </c>
      <c r="M22" s="41">
        <v>0.50800000000000001</v>
      </c>
      <c r="N22" s="40">
        <v>405</v>
      </c>
    </row>
    <row r="23" spans="1:14" x14ac:dyDescent="0.2">
      <c r="A23" s="42" t="s">
        <v>16</v>
      </c>
      <c r="B23" s="41">
        <v>0.52900000000000003</v>
      </c>
      <c r="C23" s="41">
        <v>0.48799999999999999</v>
      </c>
      <c r="D23" s="41">
        <v>0.45200000000000001</v>
      </c>
      <c r="E23" s="41">
        <v>0.48699999999999999</v>
      </c>
      <c r="F23" s="41">
        <v>0.45300000000000001</v>
      </c>
      <c r="G23" s="41">
        <v>0.40899999999999997</v>
      </c>
      <c r="H23" s="41">
        <v>0.111</v>
      </c>
      <c r="I23" s="41">
        <v>0.112</v>
      </c>
      <c r="J23" s="41">
        <v>0.112</v>
      </c>
      <c r="K23" s="41">
        <v>0.11600000000000001</v>
      </c>
      <c r="L23" s="41">
        <v>0.122</v>
      </c>
      <c r="M23" s="41">
        <v>0.127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F056-99D6-6E42-A807-D59A46EEB71D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0.55400000000000005</v>
      </c>
      <c r="C2" s="49">
        <v>0.54600000000000004</v>
      </c>
      <c r="D2" s="49">
        <v>0.53800000000000003</v>
      </c>
      <c r="E2" s="49">
        <v>0.112</v>
      </c>
      <c r="F2" s="49">
        <v>0.11</v>
      </c>
      <c r="G2" s="49">
        <v>0.109</v>
      </c>
      <c r="H2" s="49">
        <v>0.108</v>
      </c>
      <c r="I2" s="49">
        <v>0.107</v>
      </c>
      <c r="J2" s="49">
        <v>0.107</v>
      </c>
      <c r="K2" s="49">
        <v>0.108</v>
      </c>
      <c r="L2" s="49">
        <v>0.112</v>
      </c>
      <c r="M2" s="49">
        <v>0.11799999999999999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0.122</v>
      </c>
      <c r="D3" s="49">
        <v>0.121</v>
      </c>
      <c r="E3" s="49">
        <v>0.115</v>
      </c>
      <c r="F3" s="49">
        <v>0.111</v>
      </c>
      <c r="G3" s="49">
        <v>0.11</v>
      </c>
      <c r="H3" s="49">
        <v>0.108</v>
      </c>
      <c r="I3" s="49">
        <v>0.108</v>
      </c>
      <c r="J3" s="49">
        <v>0.108</v>
      </c>
      <c r="K3" s="49">
        <v>0.111</v>
      </c>
      <c r="L3" s="49">
        <v>0.114</v>
      </c>
      <c r="M3" s="49">
        <v>0.11799999999999999</v>
      </c>
      <c r="N3" s="40">
        <v>405</v>
      </c>
      <c r="P3" s="48">
        <v>0</v>
      </c>
      <c r="Q3" s="46">
        <f>B2</f>
        <v>0.55400000000000005</v>
      </c>
      <c r="R3" s="46">
        <f>C2</f>
        <v>0.54600000000000004</v>
      </c>
      <c r="S3" s="46">
        <f>D2</f>
        <v>0.53800000000000003</v>
      </c>
    </row>
    <row r="4" spans="1:19" x14ac:dyDescent="0.2">
      <c r="P4" s="47">
        <v>120</v>
      </c>
      <c r="Q4" s="46">
        <f>E6</f>
        <v>0.505</v>
      </c>
      <c r="R4" s="46">
        <f>F6</f>
        <v>0.504</v>
      </c>
      <c r="S4" s="46">
        <f>G6</f>
        <v>0.502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0.47499999999999998</v>
      </c>
      <c r="R5" s="46">
        <f>I10</f>
        <v>0.47599999999999998</v>
      </c>
      <c r="S5" s="46">
        <f>J10</f>
        <v>0.47299999999999998</v>
      </c>
    </row>
    <row r="6" spans="1:19" x14ac:dyDescent="0.2">
      <c r="A6" s="42" t="s">
        <v>17</v>
      </c>
      <c r="B6" s="41">
        <v>0.55200000000000005</v>
      </c>
      <c r="C6" s="41">
        <v>0.54300000000000004</v>
      </c>
      <c r="D6" s="41">
        <v>0.53500000000000003</v>
      </c>
      <c r="E6" s="41">
        <v>0.505</v>
      </c>
      <c r="F6" s="41">
        <v>0.504</v>
      </c>
      <c r="G6" s="41">
        <v>0.502</v>
      </c>
      <c r="H6" s="41">
        <v>0.108</v>
      </c>
      <c r="I6" s="41">
        <v>0.107</v>
      </c>
      <c r="J6" s="41">
        <v>0.107</v>
      </c>
      <c r="K6" s="41">
        <v>0.108</v>
      </c>
      <c r="L6" s="41">
        <v>0.111</v>
      </c>
      <c r="M6" s="41">
        <v>0.11799999999999999</v>
      </c>
      <c r="N6" s="50">
        <v>340</v>
      </c>
      <c r="P6" s="47">
        <v>360</v>
      </c>
      <c r="Q6" s="46">
        <f>K14</f>
        <v>0.44900000000000001</v>
      </c>
      <c r="R6" s="46">
        <f>L14</f>
        <v>0.442</v>
      </c>
      <c r="S6" s="46">
        <f>M14</f>
        <v>0.441</v>
      </c>
    </row>
    <row r="7" spans="1:19" x14ac:dyDescent="0.2">
      <c r="A7" s="42" t="s">
        <v>16</v>
      </c>
      <c r="B7" s="41">
        <v>0.126</v>
      </c>
      <c r="C7" s="41">
        <v>0.122</v>
      </c>
      <c r="D7" s="41">
        <v>0.121</v>
      </c>
      <c r="E7" s="41">
        <v>0.115</v>
      </c>
      <c r="F7" s="41">
        <v>0.111</v>
      </c>
      <c r="G7" s="41">
        <v>0.11</v>
      </c>
      <c r="H7" s="41">
        <v>0.108</v>
      </c>
      <c r="I7" s="41">
        <v>0.108</v>
      </c>
      <c r="J7" s="41">
        <v>0.108</v>
      </c>
      <c r="K7" s="41">
        <v>0.11</v>
      </c>
      <c r="L7" s="41">
        <v>0.114</v>
      </c>
      <c r="M7" s="41">
        <v>0.11799999999999999</v>
      </c>
      <c r="N7" s="50">
        <v>340</v>
      </c>
      <c r="P7" s="48">
        <v>480</v>
      </c>
      <c r="Q7" s="46">
        <f>B19</f>
        <v>0.41899999999999998</v>
      </c>
      <c r="R7" s="46">
        <f>C19</f>
        <v>0.41899999999999998</v>
      </c>
      <c r="S7" s="46">
        <f>D19</f>
        <v>0.41099999999999998</v>
      </c>
    </row>
    <row r="8" spans="1:19" x14ac:dyDescent="0.2">
      <c r="P8" s="47">
        <v>600</v>
      </c>
      <c r="Q8" s="46">
        <f>E23</f>
        <v>0.38900000000000001</v>
      </c>
      <c r="R8" s="46">
        <f>F23</f>
        <v>0.38100000000000001</v>
      </c>
      <c r="S8" s="46">
        <f>G23</f>
        <v>0.36899999999999999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0.55200000000000005</v>
      </c>
      <c r="C10" s="41">
        <v>0.54300000000000004</v>
      </c>
      <c r="D10" s="41">
        <v>0.53500000000000003</v>
      </c>
      <c r="E10" s="41">
        <v>0.48399999999999999</v>
      </c>
      <c r="F10" s="41">
        <v>0.47299999999999998</v>
      </c>
      <c r="G10" s="41">
        <v>0.47199999999999998</v>
      </c>
      <c r="H10" s="41">
        <v>0.47499999999999998</v>
      </c>
      <c r="I10" s="41">
        <v>0.47599999999999998</v>
      </c>
      <c r="J10" s="41">
        <v>0.47299999999999998</v>
      </c>
      <c r="K10" s="41">
        <v>0.108</v>
      </c>
      <c r="L10" s="41">
        <v>0.112</v>
      </c>
      <c r="M10" s="41">
        <v>0.11799999999999999</v>
      </c>
      <c r="N10" s="40">
        <v>405</v>
      </c>
      <c r="P10" s="38" t="s">
        <v>21</v>
      </c>
      <c r="Q10" s="38">
        <f>SLOPE(Q3:Q8,$P$3:$P$8)</f>
        <v>-2.640476190476191E-4</v>
      </c>
      <c r="R10" s="38">
        <f>SLOPE(R3:R8,$P$3:$P$8)</f>
        <v>-2.6523809523809524E-4</v>
      </c>
      <c r="S10" s="38">
        <f>SLOPE(S3:S8,$P$3:$P$8)</f>
        <v>-2.7380952380952388E-4</v>
      </c>
    </row>
    <row r="11" spans="1:19" x14ac:dyDescent="0.2">
      <c r="A11" s="42" t="s">
        <v>16</v>
      </c>
      <c r="B11" s="41">
        <v>0.126</v>
      </c>
      <c r="C11" s="41">
        <v>0.122</v>
      </c>
      <c r="D11" s="41">
        <v>0.121</v>
      </c>
      <c r="E11" s="41">
        <v>0.115</v>
      </c>
      <c r="F11" s="41">
        <v>0.111</v>
      </c>
      <c r="G11" s="41">
        <v>0.11</v>
      </c>
      <c r="H11" s="41">
        <v>0.108</v>
      </c>
      <c r="I11" s="41">
        <v>0.108</v>
      </c>
      <c r="J11" s="41">
        <v>0.108</v>
      </c>
      <c r="K11" s="41">
        <v>0.11</v>
      </c>
      <c r="L11" s="41">
        <v>0.114</v>
      </c>
      <c r="M11" s="41">
        <v>0.11799999999999999</v>
      </c>
      <c r="N11" s="40">
        <v>405</v>
      </c>
      <c r="P11" s="38" t="s">
        <v>20</v>
      </c>
      <c r="Q11" s="38">
        <f>_xlfn.STDEV.P(Q10:S10)</f>
        <v>4.3484531846992947E-6</v>
      </c>
    </row>
    <row r="12" spans="1:19" x14ac:dyDescent="0.2">
      <c r="P12" s="38" t="s">
        <v>19</v>
      </c>
      <c r="Q12" s="38">
        <f>AVERAGE(Q10:S10)</f>
        <v>-2.6769841269841274E-4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0.55100000000000005</v>
      </c>
      <c r="C14" s="41">
        <v>0.54300000000000004</v>
      </c>
      <c r="D14" s="41">
        <v>0.53500000000000003</v>
      </c>
      <c r="E14" s="41">
        <v>0.48399999999999999</v>
      </c>
      <c r="F14" s="41">
        <v>0.47299999999999998</v>
      </c>
      <c r="G14" s="41">
        <v>0.47199999999999998</v>
      </c>
      <c r="H14" s="41">
        <v>0.42499999999999999</v>
      </c>
      <c r="I14" s="41">
        <v>0.42699999999999999</v>
      </c>
      <c r="J14" s="41">
        <v>0.40300000000000002</v>
      </c>
      <c r="K14" s="41">
        <v>0.44900000000000001</v>
      </c>
      <c r="L14" s="41">
        <v>0.442</v>
      </c>
      <c r="M14" s="41">
        <v>0.441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0.122</v>
      </c>
      <c r="D15" s="41">
        <v>0.121</v>
      </c>
      <c r="E15" s="41">
        <v>0.115</v>
      </c>
      <c r="F15" s="41">
        <v>0.111</v>
      </c>
      <c r="G15" s="41">
        <v>0.11</v>
      </c>
      <c r="H15" s="41">
        <v>0.108</v>
      </c>
      <c r="I15" s="41">
        <v>0.108</v>
      </c>
      <c r="J15" s="41">
        <v>0.108</v>
      </c>
      <c r="K15" s="41">
        <v>0.111</v>
      </c>
      <c r="L15" s="41">
        <v>0.114</v>
      </c>
      <c r="M15" s="41">
        <v>0.11799999999999999</v>
      </c>
      <c r="N15" s="40">
        <v>405</v>
      </c>
    </row>
    <row r="16" spans="1:19" x14ac:dyDescent="0.2">
      <c r="P16" s="38" t="s">
        <v>18</v>
      </c>
      <c r="Q16" s="38">
        <f>Q12*-1</f>
        <v>2.6769841269841274E-4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0.55100000000000005</v>
      </c>
      <c r="C18" s="41">
        <v>0.54200000000000004</v>
      </c>
      <c r="D18" s="41">
        <v>0.53500000000000003</v>
      </c>
      <c r="E18" s="41">
        <v>0.48399999999999999</v>
      </c>
      <c r="F18" s="41">
        <v>0.47399999999999998</v>
      </c>
      <c r="G18" s="41">
        <v>0.47199999999999998</v>
      </c>
      <c r="H18" s="41">
        <v>0.42499999999999999</v>
      </c>
      <c r="I18" s="41">
        <v>0.42799999999999999</v>
      </c>
      <c r="J18" s="41">
        <v>0.40300000000000002</v>
      </c>
      <c r="K18" s="41">
        <v>0.36799999999999999</v>
      </c>
      <c r="L18" s="41">
        <v>0.37</v>
      </c>
      <c r="M18" s="41">
        <v>0.36099999999999999</v>
      </c>
      <c r="N18" s="40">
        <v>405</v>
      </c>
    </row>
    <row r="19" spans="1:14" x14ac:dyDescent="0.2">
      <c r="A19" s="42" t="s">
        <v>16</v>
      </c>
      <c r="B19" s="41">
        <v>0.41899999999999998</v>
      </c>
      <c r="C19" s="41">
        <v>0.41899999999999998</v>
      </c>
      <c r="D19" s="41">
        <v>0.41099999999999998</v>
      </c>
      <c r="E19" s="41">
        <v>0.115</v>
      </c>
      <c r="F19" s="41">
        <v>0.111</v>
      </c>
      <c r="G19" s="41">
        <v>0.11</v>
      </c>
      <c r="H19" s="41">
        <v>0.108</v>
      </c>
      <c r="I19" s="41">
        <v>0.108</v>
      </c>
      <c r="J19" s="41">
        <v>0.108</v>
      </c>
      <c r="K19" s="41">
        <v>0.111</v>
      </c>
      <c r="L19" s="41">
        <v>0.114</v>
      </c>
      <c r="M19" s="41">
        <v>0.11799999999999999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0.55100000000000005</v>
      </c>
      <c r="C22" s="41">
        <v>0.54200000000000004</v>
      </c>
      <c r="D22" s="41">
        <v>0.53400000000000003</v>
      </c>
      <c r="E22" s="41">
        <v>0.48399999999999999</v>
      </c>
      <c r="F22" s="41">
        <v>0.47299999999999998</v>
      </c>
      <c r="G22" s="41">
        <v>0.47099999999999997</v>
      </c>
      <c r="H22" s="41">
        <v>0.42499999999999999</v>
      </c>
      <c r="I22" s="41">
        <v>0.42699999999999999</v>
      </c>
      <c r="J22" s="41">
        <v>0.40200000000000002</v>
      </c>
      <c r="K22" s="41">
        <v>0.36799999999999999</v>
      </c>
      <c r="L22" s="41">
        <v>0.371</v>
      </c>
      <c r="M22" s="41">
        <v>0.36099999999999999</v>
      </c>
      <c r="N22" s="40">
        <v>405</v>
      </c>
    </row>
    <row r="23" spans="1:14" x14ac:dyDescent="0.2">
      <c r="A23" s="42" t="s">
        <v>16</v>
      </c>
      <c r="B23" s="41">
        <v>0.33800000000000002</v>
      </c>
      <c r="C23" s="41">
        <v>0.33900000000000002</v>
      </c>
      <c r="D23" s="41">
        <v>0.32100000000000001</v>
      </c>
      <c r="E23" s="41">
        <v>0.38900000000000001</v>
      </c>
      <c r="F23" s="41">
        <v>0.38100000000000001</v>
      </c>
      <c r="G23" s="41">
        <v>0.36899999999999999</v>
      </c>
      <c r="H23" s="41">
        <v>0.108</v>
      </c>
      <c r="I23" s="41">
        <v>0.108</v>
      </c>
      <c r="J23" s="41">
        <v>0.108</v>
      </c>
      <c r="K23" s="41">
        <v>0.111</v>
      </c>
      <c r="L23" s="41">
        <v>0.114</v>
      </c>
      <c r="M23" s="41">
        <v>0.11899999999999999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0660-1031-D742-8903-C1CB01950094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0.55400000000000005</v>
      </c>
      <c r="C2" s="49">
        <v>0.54800000000000004</v>
      </c>
      <c r="D2" s="49">
        <v>0.54600000000000004</v>
      </c>
      <c r="E2" s="49">
        <v>0.11899999999999999</v>
      </c>
      <c r="F2" s="49">
        <v>0.115</v>
      </c>
      <c r="G2" s="49">
        <v>0.108</v>
      </c>
      <c r="H2" s="49">
        <v>0.107</v>
      </c>
      <c r="I2" s="49">
        <v>0.108</v>
      </c>
      <c r="J2" s="49">
        <v>0.113</v>
      </c>
      <c r="K2" s="49">
        <v>0.111</v>
      </c>
      <c r="L2" s="49">
        <v>0.114</v>
      </c>
      <c r="M2" s="49">
        <v>0.11799999999999999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0.13600000000000001</v>
      </c>
      <c r="C3" s="49">
        <v>0.126</v>
      </c>
      <c r="D3" s="49">
        <v>0.129</v>
      </c>
      <c r="E3" s="49">
        <v>0.123</v>
      </c>
      <c r="F3" s="49">
        <v>0.11899999999999999</v>
      </c>
      <c r="G3" s="49">
        <v>0.121</v>
      </c>
      <c r="H3" s="49">
        <v>0.109</v>
      </c>
      <c r="I3" s="49">
        <v>0.112</v>
      </c>
      <c r="J3" s="49">
        <v>0.115</v>
      </c>
      <c r="K3" s="49">
        <v>0.121</v>
      </c>
      <c r="L3" s="49">
        <v>0.122</v>
      </c>
      <c r="M3" s="49">
        <v>0.128</v>
      </c>
      <c r="N3" s="40">
        <v>405</v>
      </c>
      <c r="P3" s="48">
        <v>0</v>
      </c>
      <c r="Q3" s="46">
        <f>B2</f>
        <v>0.55400000000000005</v>
      </c>
      <c r="R3" s="46">
        <f>C2</f>
        <v>0.54800000000000004</v>
      </c>
      <c r="S3" s="46">
        <f>D2</f>
        <v>0.54600000000000004</v>
      </c>
    </row>
    <row r="4" spans="1:19" x14ac:dyDescent="0.2">
      <c r="P4" s="47">
        <v>120</v>
      </c>
      <c r="Q4" s="46">
        <f>E6</f>
        <v>0.52300000000000002</v>
      </c>
      <c r="R4" s="46">
        <f>F6</f>
        <v>0.51400000000000001</v>
      </c>
      <c r="S4" s="46">
        <f>G6</f>
        <v>0.46600000000000003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0.49099999999999999</v>
      </c>
      <c r="R5" s="46">
        <f>I10</f>
        <v>0.48</v>
      </c>
      <c r="S5" s="46">
        <f>J10</f>
        <v>0.41599999999999998</v>
      </c>
    </row>
    <row r="6" spans="1:19" x14ac:dyDescent="0.2">
      <c r="A6" s="42" t="s">
        <v>17</v>
      </c>
      <c r="B6" s="41">
        <v>0.55200000000000005</v>
      </c>
      <c r="C6" s="41">
        <v>0.54700000000000004</v>
      </c>
      <c r="D6" s="41">
        <v>0.54400000000000004</v>
      </c>
      <c r="E6" s="41">
        <v>0.52300000000000002</v>
      </c>
      <c r="F6" s="41">
        <v>0.51400000000000001</v>
      </c>
      <c r="G6" s="41">
        <v>0.46600000000000003</v>
      </c>
      <c r="H6" s="41">
        <v>0.107</v>
      </c>
      <c r="I6" s="41">
        <v>0.108</v>
      </c>
      <c r="J6" s="41">
        <v>0.113</v>
      </c>
      <c r="K6" s="41">
        <v>0.111</v>
      </c>
      <c r="L6" s="41">
        <v>0.114</v>
      </c>
      <c r="M6" s="41">
        <v>0.11799999999999999</v>
      </c>
      <c r="N6" s="50">
        <v>340</v>
      </c>
      <c r="P6" s="47">
        <v>360</v>
      </c>
      <c r="Q6" s="46">
        <f>K14</f>
        <v>0.46500000000000002</v>
      </c>
      <c r="R6" s="46">
        <f>L14</f>
        <v>0.45600000000000002</v>
      </c>
      <c r="S6" s="46">
        <f>M14</f>
        <v>0.371</v>
      </c>
    </row>
    <row r="7" spans="1:19" x14ac:dyDescent="0.2">
      <c r="A7" s="42" t="s">
        <v>16</v>
      </c>
      <c r="B7" s="41">
        <v>0.13600000000000001</v>
      </c>
      <c r="C7" s="41">
        <v>0.126</v>
      </c>
      <c r="D7" s="41">
        <v>0.129</v>
      </c>
      <c r="E7" s="41">
        <v>0.123</v>
      </c>
      <c r="F7" s="41">
        <v>0.11899999999999999</v>
      </c>
      <c r="G7" s="41">
        <v>0.121</v>
      </c>
      <c r="H7" s="41">
        <v>0.109</v>
      </c>
      <c r="I7" s="41">
        <v>0.112</v>
      </c>
      <c r="J7" s="41">
        <v>0.115</v>
      </c>
      <c r="K7" s="41">
        <v>0.121</v>
      </c>
      <c r="L7" s="41">
        <v>0.122</v>
      </c>
      <c r="M7" s="41">
        <v>0.128</v>
      </c>
      <c r="N7" s="50">
        <v>340</v>
      </c>
      <c r="P7" s="48">
        <v>480</v>
      </c>
      <c r="Q7" s="46">
        <f>B19</f>
        <v>0.45700000000000002</v>
      </c>
      <c r="R7" s="46">
        <f>C19</f>
        <v>0.42499999999999999</v>
      </c>
      <c r="S7" s="46">
        <f>D19</f>
        <v>0.33300000000000002</v>
      </c>
    </row>
    <row r="8" spans="1:19" x14ac:dyDescent="0.2">
      <c r="P8" s="47">
        <v>600</v>
      </c>
      <c r="Q8" s="46">
        <f>E23</f>
        <v>0.4</v>
      </c>
      <c r="R8" s="46">
        <f>F23</f>
        <v>0.38300000000000001</v>
      </c>
      <c r="S8" s="46">
        <f>G23</f>
        <v>0.28499999999999998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0.55100000000000005</v>
      </c>
      <c r="C10" s="41">
        <v>0.54700000000000004</v>
      </c>
      <c r="D10" s="41">
        <v>0.54300000000000004</v>
      </c>
      <c r="E10" s="41">
        <v>0.53200000000000003</v>
      </c>
      <c r="F10" s="41">
        <v>0.51300000000000001</v>
      </c>
      <c r="G10" s="41">
        <v>0.46400000000000002</v>
      </c>
      <c r="H10" s="41">
        <v>0.49099999999999999</v>
      </c>
      <c r="I10" s="41">
        <v>0.48</v>
      </c>
      <c r="J10" s="41">
        <v>0.41599999999999998</v>
      </c>
      <c r="K10" s="41">
        <v>0.111</v>
      </c>
      <c r="L10" s="41">
        <v>0.114</v>
      </c>
      <c r="M10" s="41">
        <v>0.11799999999999999</v>
      </c>
      <c r="N10" s="40">
        <v>405</v>
      </c>
      <c r="P10" s="38" t="s">
        <v>21</v>
      </c>
      <c r="Q10" s="38">
        <f>SLOPE(Q3:Q8,$P$3:$P$8)</f>
        <v>-2.3666666666666674E-4</v>
      </c>
      <c r="R10" s="38">
        <f>SLOPE(R3:R8,$P$3:$P$8)</f>
        <v>-2.6571428571428574E-4</v>
      </c>
      <c r="S10" s="38">
        <f>SLOPE(S3:S8,$P$3:$P$8)</f>
        <v>-4.1642857142857155E-4</v>
      </c>
    </row>
    <row r="11" spans="1:19" x14ac:dyDescent="0.2">
      <c r="A11" s="42" t="s">
        <v>16</v>
      </c>
      <c r="B11" s="41">
        <v>0.13600000000000001</v>
      </c>
      <c r="C11" s="41">
        <v>0.126</v>
      </c>
      <c r="D11" s="41">
        <v>0.129</v>
      </c>
      <c r="E11" s="41">
        <v>0.122</v>
      </c>
      <c r="F11" s="41">
        <v>0.11899999999999999</v>
      </c>
      <c r="G11" s="41">
        <v>0.121</v>
      </c>
      <c r="H11" s="41">
        <v>0.11</v>
      </c>
      <c r="I11" s="41">
        <v>0.111</v>
      </c>
      <c r="J11" s="41">
        <v>0.115</v>
      </c>
      <c r="K11" s="41">
        <v>0.121</v>
      </c>
      <c r="L11" s="41">
        <v>0.122</v>
      </c>
      <c r="M11" s="41">
        <v>0.128</v>
      </c>
      <c r="N11" s="40">
        <v>405</v>
      </c>
      <c r="P11" s="38" t="s">
        <v>20</v>
      </c>
      <c r="Q11" s="38">
        <f>_xlfn.STDEV.P(Q10:S10)</f>
        <v>7.8791498761908956E-5</v>
      </c>
    </row>
    <row r="12" spans="1:19" x14ac:dyDescent="0.2">
      <c r="P12" s="38" t="s">
        <v>19</v>
      </c>
      <c r="Q12" s="38">
        <f>AVERAGE(Q10:S10)</f>
        <v>-3.0626984126984135E-4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0.55100000000000005</v>
      </c>
      <c r="C14" s="41">
        <v>0.54700000000000004</v>
      </c>
      <c r="D14" s="41">
        <v>0.54300000000000004</v>
      </c>
      <c r="E14" s="41">
        <v>0.53200000000000003</v>
      </c>
      <c r="F14" s="41">
        <v>0.51300000000000001</v>
      </c>
      <c r="G14" s="41">
        <v>0.46500000000000002</v>
      </c>
      <c r="H14" s="41">
        <v>0.49099999999999999</v>
      </c>
      <c r="I14" s="41">
        <v>0.48</v>
      </c>
      <c r="J14" s="41">
        <v>0.41699999999999998</v>
      </c>
      <c r="K14" s="41">
        <v>0.46500000000000002</v>
      </c>
      <c r="L14" s="41">
        <v>0.45600000000000002</v>
      </c>
      <c r="M14" s="41">
        <v>0.371</v>
      </c>
      <c r="N14" s="40">
        <v>405</v>
      </c>
    </row>
    <row r="15" spans="1:19" x14ac:dyDescent="0.2">
      <c r="A15" s="42" t="s">
        <v>16</v>
      </c>
      <c r="B15" s="41">
        <v>0.13600000000000001</v>
      </c>
      <c r="C15" s="41">
        <v>0.126</v>
      </c>
      <c r="D15" s="41">
        <v>0.129</v>
      </c>
      <c r="E15" s="41">
        <v>0.122</v>
      </c>
      <c r="F15" s="41">
        <v>0.11899999999999999</v>
      </c>
      <c r="G15" s="41">
        <v>0.121</v>
      </c>
      <c r="H15" s="41">
        <v>0.109</v>
      </c>
      <c r="I15" s="41">
        <v>0.112</v>
      </c>
      <c r="J15" s="41">
        <v>0.115</v>
      </c>
      <c r="K15" s="41">
        <v>0.121</v>
      </c>
      <c r="L15" s="41">
        <v>0.122</v>
      </c>
      <c r="M15" s="41">
        <v>0.128</v>
      </c>
      <c r="N15" s="40">
        <v>405</v>
      </c>
    </row>
    <row r="16" spans="1:19" x14ac:dyDescent="0.2">
      <c r="P16" s="38" t="s">
        <v>18</v>
      </c>
      <c r="Q16" s="38">
        <f>Q12*-1</f>
        <v>3.0626984126984135E-4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0.55000000000000004</v>
      </c>
      <c r="C18" s="41">
        <v>0.54700000000000004</v>
      </c>
      <c r="D18" s="41">
        <v>0.54200000000000004</v>
      </c>
      <c r="E18" s="41">
        <v>0.53100000000000003</v>
      </c>
      <c r="F18" s="41">
        <v>0.51200000000000001</v>
      </c>
      <c r="G18" s="41">
        <v>0.46500000000000002</v>
      </c>
      <c r="H18" s="41">
        <v>0.49099999999999999</v>
      </c>
      <c r="I18" s="41">
        <v>0.48</v>
      </c>
      <c r="J18" s="41">
        <v>0.41699999999999998</v>
      </c>
      <c r="K18" s="41">
        <v>0.46500000000000002</v>
      </c>
      <c r="L18" s="41">
        <v>0.45500000000000002</v>
      </c>
      <c r="M18" s="41">
        <v>0.37</v>
      </c>
      <c r="N18" s="40">
        <v>405</v>
      </c>
    </row>
    <row r="19" spans="1:14" x14ac:dyDescent="0.2">
      <c r="A19" s="42" t="s">
        <v>16</v>
      </c>
      <c r="B19" s="41">
        <v>0.45700000000000002</v>
      </c>
      <c r="C19" s="41">
        <v>0.42499999999999999</v>
      </c>
      <c r="D19" s="41">
        <v>0.33300000000000002</v>
      </c>
      <c r="E19" s="41">
        <v>0.123</v>
      </c>
      <c r="F19" s="41">
        <v>0.11899999999999999</v>
      </c>
      <c r="G19" s="41">
        <v>0.121</v>
      </c>
      <c r="H19" s="41">
        <v>0.109</v>
      </c>
      <c r="I19" s="41">
        <v>0.111</v>
      </c>
      <c r="J19" s="41">
        <v>0.115</v>
      </c>
      <c r="K19" s="41">
        <v>0.121</v>
      </c>
      <c r="L19" s="41">
        <v>0.122</v>
      </c>
      <c r="M19" s="41">
        <v>0.128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0.55000000000000004</v>
      </c>
      <c r="C22" s="41">
        <v>0.54600000000000004</v>
      </c>
      <c r="D22" s="41">
        <v>0.54200000000000004</v>
      </c>
      <c r="E22" s="41">
        <v>0.53100000000000003</v>
      </c>
      <c r="F22" s="41">
        <v>0.51300000000000001</v>
      </c>
      <c r="G22" s="41">
        <v>0.46400000000000002</v>
      </c>
      <c r="H22" s="41">
        <v>0.49099999999999999</v>
      </c>
      <c r="I22" s="41">
        <v>0.48</v>
      </c>
      <c r="J22" s="41">
        <v>0.41599999999999998</v>
      </c>
      <c r="K22" s="41">
        <v>0.46500000000000002</v>
      </c>
      <c r="L22" s="41">
        <v>0.45500000000000002</v>
      </c>
      <c r="M22" s="41">
        <v>0.37</v>
      </c>
      <c r="N22" s="40">
        <v>405</v>
      </c>
    </row>
    <row r="23" spans="1:14" x14ac:dyDescent="0.2">
      <c r="A23" s="42" t="s">
        <v>16</v>
      </c>
      <c r="B23" s="41">
        <v>0.45600000000000002</v>
      </c>
      <c r="C23" s="41">
        <v>0.42399999999999999</v>
      </c>
      <c r="D23" s="41">
        <v>0.33300000000000002</v>
      </c>
      <c r="E23" s="41">
        <v>0.4</v>
      </c>
      <c r="F23" s="41">
        <v>0.38300000000000001</v>
      </c>
      <c r="G23" s="41">
        <v>0.28499999999999998</v>
      </c>
      <c r="H23" s="41">
        <v>0.109</v>
      </c>
      <c r="I23" s="41">
        <v>0.111</v>
      </c>
      <c r="J23" s="41">
        <v>0.115</v>
      </c>
      <c r="K23" s="41">
        <v>0.121</v>
      </c>
      <c r="L23" s="41">
        <v>0.122</v>
      </c>
      <c r="M23" s="41">
        <v>0.128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CE60-A814-EF42-BFB2-F2F34D645597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0.52800000000000002</v>
      </c>
      <c r="C2" s="49">
        <v>0.53700000000000003</v>
      </c>
      <c r="D2" s="49">
        <v>0.55000000000000004</v>
      </c>
      <c r="E2" s="49">
        <v>0.113</v>
      </c>
      <c r="F2" s="49">
        <v>0.112</v>
      </c>
      <c r="G2" s="49">
        <v>0.113</v>
      </c>
      <c r="H2" s="49">
        <v>0.111</v>
      </c>
      <c r="I2" s="49">
        <v>0.111</v>
      </c>
      <c r="J2" s="49">
        <v>0.111</v>
      </c>
      <c r="K2" s="49">
        <v>0.111</v>
      </c>
      <c r="L2" s="49">
        <v>0.108</v>
      </c>
      <c r="M2" s="49">
        <v>0.113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0.124</v>
      </c>
      <c r="C3" s="49">
        <v>0.115</v>
      </c>
      <c r="D3" s="49">
        <v>0.115</v>
      </c>
      <c r="E3" s="49">
        <v>0.113</v>
      </c>
      <c r="F3" s="49">
        <v>0.113</v>
      </c>
      <c r="G3" s="49">
        <v>0.112</v>
      </c>
      <c r="H3" s="49">
        <v>0.111</v>
      </c>
      <c r="I3" s="49">
        <v>0.11</v>
      </c>
      <c r="J3" s="49">
        <v>0.11</v>
      </c>
      <c r="K3" s="49">
        <v>0.11</v>
      </c>
      <c r="L3" s="49">
        <v>0.109</v>
      </c>
      <c r="M3" s="49">
        <v>0.111</v>
      </c>
      <c r="N3" s="40">
        <v>405</v>
      </c>
      <c r="P3" s="48">
        <v>0</v>
      </c>
      <c r="Q3" s="46">
        <f>B2</f>
        <v>0.52800000000000002</v>
      </c>
      <c r="R3" s="46">
        <f>C2</f>
        <v>0.53700000000000003</v>
      </c>
      <c r="S3" s="46">
        <f>D2</f>
        <v>0.55000000000000004</v>
      </c>
    </row>
    <row r="4" spans="1:19" x14ac:dyDescent="0.2">
      <c r="P4" s="47">
        <v>120</v>
      </c>
      <c r="Q4" s="46">
        <f>E6</f>
        <v>0.48299999999999998</v>
      </c>
      <c r="R4" s="46">
        <f>F6</f>
        <v>0.496</v>
      </c>
      <c r="S4" s="46">
        <f>G6</f>
        <v>0.54800000000000004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0.48099999999999998</v>
      </c>
      <c r="R5" s="46">
        <f>I10</f>
        <v>0.439</v>
      </c>
      <c r="S5" s="46">
        <f>J10</f>
        <v>0.45900000000000002</v>
      </c>
    </row>
    <row r="6" spans="1:19" x14ac:dyDescent="0.2">
      <c r="A6" s="42" t="s">
        <v>17</v>
      </c>
      <c r="B6" s="41">
        <v>0.52600000000000002</v>
      </c>
      <c r="C6" s="41">
        <v>0.53600000000000003</v>
      </c>
      <c r="D6" s="41">
        <v>0.54900000000000004</v>
      </c>
      <c r="E6" s="41">
        <v>0.48299999999999998</v>
      </c>
      <c r="F6" s="41">
        <v>0.496</v>
      </c>
      <c r="G6" s="41">
        <v>0.54800000000000004</v>
      </c>
      <c r="H6" s="41">
        <v>0.111</v>
      </c>
      <c r="I6" s="41">
        <v>0.111</v>
      </c>
      <c r="J6" s="41">
        <v>0.111</v>
      </c>
      <c r="K6" s="41">
        <v>0.111</v>
      </c>
      <c r="L6" s="41">
        <v>0.108</v>
      </c>
      <c r="M6" s="41">
        <v>0.113</v>
      </c>
      <c r="N6" s="50">
        <v>340</v>
      </c>
      <c r="P6" s="47">
        <v>360</v>
      </c>
      <c r="Q6" s="46">
        <f>K14</f>
        <v>0.39700000000000002</v>
      </c>
      <c r="R6" s="46">
        <f>L14</f>
        <v>0.39700000000000002</v>
      </c>
      <c r="S6" s="46">
        <f>M14</f>
        <v>0.435</v>
      </c>
    </row>
    <row r="7" spans="1:19" x14ac:dyDescent="0.2">
      <c r="A7" s="42" t="s">
        <v>16</v>
      </c>
      <c r="B7" s="41">
        <v>0.124</v>
      </c>
      <c r="C7" s="41">
        <v>0.115</v>
      </c>
      <c r="D7" s="41">
        <v>0.115</v>
      </c>
      <c r="E7" s="41">
        <v>0.113</v>
      </c>
      <c r="F7" s="41">
        <v>0.113</v>
      </c>
      <c r="G7" s="41">
        <v>0.111</v>
      </c>
      <c r="H7" s="41">
        <v>0.111</v>
      </c>
      <c r="I7" s="41">
        <v>0.11</v>
      </c>
      <c r="J7" s="41">
        <v>0.11</v>
      </c>
      <c r="K7" s="41">
        <v>0.11</v>
      </c>
      <c r="L7" s="41">
        <v>0.109</v>
      </c>
      <c r="M7" s="41">
        <v>0.111</v>
      </c>
      <c r="N7" s="50">
        <v>340</v>
      </c>
      <c r="P7" s="48">
        <v>480</v>
      </c>
      <c r="Q7" s="46">
        <f>B19</f>
        <v>0.42399999999999999</v>
      </c>
      <c r="R7" s="46">
        <f>C19</f>
        <v>0.36</v>
      </c>
      <c r="S7" s="46">
        <f>D19</f>
        <v>0.39500000000000002</v>
      </c>
    </row>
    <row r="8" spans="1:19" x14ac:dyDescent="0.2">
      <c r="P8" s="47">
        <v>600</v>
      </c>
      <c r="Q8" s="46">
        <f>E23</f>
        <v>0.36099999999999999</v>
      </c>
      <c r="R8" s="46">
        <f>F23</f>
        <v>0.313</v>
      </c>
      <c r="S8" s="46">
        <f>G23</f>
        <v>0.34699999999999998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0.52500000000000002</v>
      </c>
      <c r="C10" s="41">
        <v>0.53600000000000003</v>
      </c>
      <c r="D10" s="41">
        <v>0.54900000000000004</v>
      </c>
      <c r="E10" s="41">
        <v>0.48199999999999998</v>
      </c>
      <c r="F10" s="41">
        <v>0.49399999999999999</v>
      </c>
      <c r="G10" s="41">
        <v>0.61699999999999999</v>
      </c>
      <c r="H10" s="41">
        <v>0.48099999999999998</v>
      </c>
      <c r="I10" s="41">
        <v>0.439</v>
      </c>
      <c r="J10" s="41">
        <v>0.45900000000000002</v>
      </c>
      <c r="K10" s="41">
        <v>0.111</v>
      </c>
      <c r="L10" s="41">
        <v>0.108</v>
      </c>
      <c r="M10" s="41">
        <v>0.113</v>
      </c>
      <c r="N10" s="40">
        <v>405</v>
      </c>
      <c r="P10" s="38" t="s">
        <v>21</v>
      </c>
      <c r="Q10" s="38">
        <f>SLOPE(Q3:Q8,$P$3:$P$8)</f>
        <v>-2.6095238095238097E-4</v>
      </c>
      <c r="R10" s="38">
        <f>SLOPE(R3:R8,$P$3:$P$8)</f>
        <v>-3.7380952380952387E-4</v>
      </c>
      <c r="S10" s="38">
        <f>SLOPE(S3:S8,$P$3:$P$8)</f>
        <v>-3.5666666666666675E-4</v>
      </c>
    </row>
    <row r="11" spans="1:19" x14ac:dyDescent="0.2">
      <c r="A11" s="42" t="s">
        <v>16</v>
      </c>
      <c r="B11" s="41">
        <v>0.124</v>
      </c>
      <c r="C11" s="41">
        <v>0.115</v>
      </c>
      <c r="D11" s="41">
        <v>0.115</v>
      </c>
      <c r="E11" s="41">
        <v>0.113</v>
      </c>
      <c r="F11" s="41">
        <v>0.112</v>
      </c>
      <c r="G11" s="41">
        <v>0.111</v>
      </c>
      <c r="H11" s="41">
        <v>0.11</v>
      </c>
      <c r="I11" s="41">
        <v>0.11</v>
      </c>
      <c r="J11" s="41">
        <v>0.11</v>
      </c>
      <c r="K11" s="41">
        <v>0.11</v>
      </c>
      <c r="L11" s="41">
        <v>0.109</v>
      </c>
      <c r="M11" s="41">
        <v>0.111</v>
      </c>
      <c r="N11" s="40">
        <v>405</v>
      </c>
      <c r="P11" s="38" t="s">
        <v>20</v>
      </c>
      <c r="Q11" s="38">
        <f>_xlfn.STDEV.P(Q10:S10)</f>
        <v>4.9656415871347491E-5</v>
      </c>
    </row>
    <row r="12" spans="1:19" x14ac:dyDescent="0.2">
      <c r="P12" s="38" t="s">
        <v>19</v>
      </c>
      <c r="Q12" s="38">
        <f>AVERAGE(Q10:S10)</f>
        <v>-3.3047619047619055E-4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0.52400000000000002</v>
      </c>
      <c r="C14" s="41">
        <v>0.53500000000000003</v>
      </c>
      <c r="D14" s="41">
        <v>0.54900000000000004</v>
      </c>
      <c r="E14" s="41">
        <v>0.48099999999999998</v>
      </c>
      <c r="F14" s="41">
        <v>0.49299999999999999</v>
      </c>
      <c r="G14" s="41">
        <v>0.626</v>
      </c>
      <c r="H14" s="41">
        <v>0.48099999999999998</v>
      </c>
      <c r="I14" s="41">
        <v>0.438</v>
      </c>
      <c r="J14" s="41">
        <v>0.45900000000000002</v>
      </c>
      <c r="K14" s="41">
        <v>0.39700000000000002</v>
      </c>
      <c r="L14" s="41">
        <v>0.39700000000000002</v>
      </c>
      <c r="M14" s="41">
        <v>0.435</v>
      </c>
      <c r="N14" s="40">
        <v>405</v>
      </c>
    </row>
    <row r="15" spans="1:19" x14ac:dyDescent="0.2">
      <c r="A15" s="42" t="s">
        <v>16</v>
      </c>
      <c r="B15" s="41">
        <v>0.124</v>
      </c>
      <c r="C15" s="41">
        <v>0.115</v>
      </c>
      <c r="D15" s="41">
        <v>0.115</v>
      </c>
      <c r="E15" s="41">
        <v>0.113</v>
      </c>
      <c r="F15" s="41">
        <v>0.112</v>
      </c>
      <c r="G15" s="41">
        <v>0.111</v>
      </c>
      <c r="H15" s="41">
        <v>0.11</v>
      </c>
      <c r="I15" s="41">
        <v>0.11</v>
      </c>
      <c r="J15" s="41">
        <v>0.11</v>
      </c>
      <c r="K15" s="41">
        <v>0.11</v>
      </c>
      <c r="L15" s="41">
        <v>0.109</v>
      </c>
      <c r="M15" s="41">
        <v>0.111</v>
      </c>
      <c r="N15" s="40">
        <v>405</v>
      </c>
    </row>
    <row r="16" spans="1:19" x14ac:dyDescent="0.2">
      <c r="P16" s="38" t="s">
        <v>18</v>
      </c>
      <c r="Q16" s="38">
        <f>Q12*-1</f>
        <v>3.3047619047619055E-4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0.52400000000000002</v>
      </c>
      <c r="C18" s="41">
        <v>0.53500000000000003</v>
      </c>
      <c r="D18" s="41">
        <v>0.54800000000000004</v>
      </c>
      <c r="E18" s="41">
        <v>0.48</v>
      </c>
      <c r="F18" s="41">
        <v>0.49399999999999999</v>
      </c>
      <c r="G18" s="41">
        <v>0.56599999999999995</v>
      </c>
      <c r="H18" s="41">
        <v>0.48099999999999998</v>
      </c>
      <c r="I18" s="41">
        <v>0.439</v>
      </c>
      <c r="J18" s="41">
        <v>0.46100000000000002</v>
      </c>
      <c r="K18" s="41">
        <v>0.39600000000000002</v>
      </c>
      <c r="L18" s="41">
        <v>0.39700000000000002</v>
      </c>
      <c r="M18" s="41">
        <v>0.434</v>
      </c>
      <c r="N18" s="40">
        <v>405</v>
      </c>
    </row>
    <row r="19" spans="1:14" x14ac:dyDescent="0.2">
      <c r="A19" s="42" t="s">
        <v>16</v>
      </c>
      <c r="B19" s="41">
        <v>0.42399999999999999</v>
      </c>
      <c r="C19" s="41">
        <v>0.36</v>
      </c>
      <c r="D19" s="41">
        <v>0.39500000000000002</v>
      </c>
      <c r="E19" s="41">
        <v>0.113</v>
      </c>
      <c r="F19" s="41">
        <v>0.112</v>
      </c>
      <c r="G19" s="41">
        <v>0.111</v>
      </c>
      <c r="H19" s="41">
        <v>0.11</v>
      </c>
      <c r="I19" s="41">
        <v>0.11</v>
      </c>
      <c r="J19" s="41">
        <v>0.11</v>
      </c>
      <c r="K19" s="41">
        <v>0.11</v>
      </c>
      <c r="L19" s="41">
        <v>0.109</v>
      </c>
      <c r="M19" s="41">
        <v>0.111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0.52300000000000002</v>
      </c>
      <c r="C22" s="41">
        <v>0.53400000000000003</v>
      </c>
      <c r="D22" s="41">
        <v>0.54800000000000004</v>
      </c>
      <c r="E22" s="41">
        <v>0.48</v>
      </c>
      <c r="F22" s="41">
        <v>0.49299999999999999</v>
      </c>
      <c r="G22" s="41">
        <v>0.57999999999999996</v>
      </c>
      <c r="H22" s="41">
        <v>0.48099999999999998</v>
      </c>
      <c r="I22" s="41">
        <v>0.439</v>
      </c>
      <c r="J22" s="41">
        <v>0.46100000000000002</v>
      </c>
      <c r="K22" s="41">
        <v>0.39600000000000002</v>
      </c>
      <c r="L22" s="41">
        <v>0.39700000000000002</v>
      </c>
      <c r="M22" s="41">
        <v>0.435</v>
      </c>
      <c r="N22" s="40">
        <v>405</v>
      </c>
    </row>
    <row r="23" spans="1:14" x14ac:dyDescent="0.2">
      <c r="A23" s="42" t="s">
        <v>16</v>
      </c>
      <c r="B23" s="41">
        <v>0.42399999999999999</v>
      </c>
      <c r="C23" s="41">
        <v>0.36</v>
      </c>
      <c r="D23" s="41">
        <v>0.39500000000000002</v>
      </c>
      <c r="E23" s="41">
        <v>0.36099999999999999</v>
      </c>
      <c r="F23" s="41">
        <v>0.313</v>
      </c>
      <c r="G23" s="41">
        <v>0.34699999999999998</v>
      </c>
      <c r="H23" s="41">
        <v>0.11</v>
      </c>
      <c r="I23" s="41">
        <v>0.11</v>
      </c>
      <c r="J23" s="41">
        <v>0.11</v>
      </c>
      <c r="K23" s="41">
        <v>0.11</v>
      </c>
      <c r="L23" s="41">
        <v>0.109</v>
      </c>
      <c r="M23" s="41">
        <v>0.111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FC2F-E1AD-E64A-AB5F-60EE5F01264F}">
  <dimension ref="A1:S23"/>
  <sheetViews>
    <sheetView workbookViewId="0">
      <selection activeCell="B22" sqref="B22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0.57999999999999996</v>
      </c>
      <c r="C2" s="49">
        <v>0.57499999999999996</v>
      </c>
      <c r="D2" s="49">
        <v>0.59799999999999998</v>
      </c>
      <c r="E2" s="49">
        <v>0.115</v>
      </c>
      <c r="F2" s="49">
        <v>0.114</v>
      </c>
      <c r="G2" s="49">
        <v>0.115</v>
      </c>
      <c r="H2" s="49">
        <v>0.113</v>
      </c>
      <c r="I2" s="49">
        <v>0.112</v>
      </c>
      <c r="J2" s="49">
        <v>0.11600000000000001</v>
      </c>
      <c r="K2" s="49">
        <v>0.112</v>
      </c>
      <c r="L2" s="49">
        <v>0.11</v>
      </c>
      <c r="M2" s="49">
        <v>0.115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0.124</v>
      </c>
      <c r="C3" s="49">
        <v>0.11600000000000001</v>
      </c>
      <c r="D3" s="49">
        <v>0.11600000000000001</v>
      </c>
      <c r="E3" s="49">
        <v>0.11600000000000001</v>
      </c>
      <c r="F3" s="49">
        <v>0.113</v>
      </c>
      <c r="G3" s="49">
        <v>0.112</v>
      </c>
      <c r="H3" s="49">
        <v>0.113</v>
      </c>
      <c r="I3" s="49">
        <v>0.111</v>
      </c>
      <c r="J3" s="49">
        <v>0.11</v>
      </c>
      <c r="K3" s="49">
        <v>0.11</v>
      </c>
      <c r="L3" s="49">
        <v>0.109</v>
      </c>
      <c r="M3" s="49">
        <v>0.11700000000000001</v>
      </c>
      <c r="N3" s="40">
        <v>405</v>
      </c>
      <c r="P3" s="48">
        <v>0</v>
      </c>
      <c r="Q3" s="46">
        <f>B2</f>
        <v>0.57999999999999996</v>
      </c>
      <c r="R3" s="46">
        <f>C2</f>
        <v>0.57499999999999996</v>
      </c>
      <c r="S3" s="46">
        <f>D2</f>
        <v>0.59799999999999998</v>
      </c>
    </row>
    <row r="4" spans="1:19" x14ac:dyDescent="0.2">
      <c r="P4" s="47">
        <v>120</v>
      </c>
      <c r="Q4" s="46">
        <f>E6</f>
        <v>0.53500000000000003</v>
      </c>
      <c r="R4" s="46">
        <f>F6</f>
        <v>0.51900000000000002</v>
      </c>
      <c r="S4" s="46">
        <f>G6</f>
        <v>0.54100000000000004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0.51200000000000001</v>
      </c>
      <c r="R5" s="46">
        <f>I10</f>
        <v>0.46100000000000002</v>
      </c>
      <c r="S5" s="46">
        <f>J10</f>
        <v>0.46800000000000003</v>
      </c>
    </row>
    <row r="6" spans="1:19" x14ac:dyDescent="0.2">
      <c r="A6" s="42" t="s">
        <v>17</v>
      </c>
      <c r="B6" s="41">
        <v>0.58699999999999997</v>
      </c>
      <c r="C6" s="41">
        <v>0.57499999999999996</v>
      </c>
      <c r="D6" s="41">
        <v>0.59599999999999997</v>
      </c>
      <c r="E6" s="41">
        <v>0.53500000000000003</v>
      </c>
      <c r="F6" s="41">
        <v>0.51900000000000002</v>
      </c>
      <c r="G6" s="41">
        <v>0.54100000000000004</v>
      </c>
      <c r="H6" s="41">
        <v>0.112</v>
      </c>
      <c r="I6" s="41">
        <v>0.112</v>
      </c>
      <c r="J6" s="41">
        <v>0.11600000000000001</v>
      </c>
      <c r="K6" s="41">
        <v>0.111</v>
      </c>
      <c r="L6" s="41">
        <v>0.11</v>
      </c>
      <c r="M6" s="41">
        <v>0.115</v>
      </c>
      <c r="N6" s="50">
        <v>340</v>
      </c>
      <c r="P6" s="47">
        <v>360</v>
      </c>
      <c r="Q6" s="46">
        <f>K14</f>
        <v>0.48199999999999998</v>
      </c>
      <c r="R6" s="46">
        <f>L14</f>
        <v>0.40899999999999997</v>
      </c>
      <c r="S6" s="46">
        <f>M14</f>
        <v>0.41799999999999998</v>
      </c>
    </row>
    <row r="7" spans="1:19" x14ac:dyDescent="0.2">
      <c r="A7" s="42" t="s">
        <v>16</v>
      </c>
      <c r="B7" s="41">
        <v>0.124</v>
      </c>
      <c r="C7" s="41">
        <v>0.11600000000000001</v>
      </c>
      <c r="D7" s="41">
        <v>0.11600000000000001</v>
      </c>
      <c r="E7" s="41">
        <v>0.11600000000000001</v>
      </c>
      <c r="F7" s="41">
        <v>0.113</v>
      </c>
      <c r="G7" s="41">
        <v>0.112</v>
      </c>
      <c r="H7" s="41">
        <v>0.113</v>
      </c>
      <c r="I7" s="41">
        <v>0.111</v>
      </c>
      <c r="J7" s="41">
        <v>0.11</v>
      </c>
      <c r="K7" s="41">
        <v>0.11</v>
      </c>
      <c r="L7" s="41">
        <v>0.109</v>
      </c>
      <c r="M7" s="41">
        <v>0.11700000000000001</v>
      </c>
      <c r="N7" s="50">
        <v>340</v>
      </c>
      <c r="P7" s="48">
        <v>480</v>
      </c>
      <c r="Q7" s="46">
        <f>B19</f>
        <v>0.42899999999999999</v>
      </c>
      <c r="R7" s="46">
        <f>C19</f>
        <v>0.35799999999999998</v>
      </c>
      <c r="S7" s="46">
        <f>D19</f>
        <v>0.36299999999999999</v>
      </c>
    </row>
    <row r="8" spans="1:19" x14ac:dyDescent="0.2">
      <c r="P8" s="47">
        <v>600</v>
      </c>
      <c r="Q8" s="46">
        <f>E23</f>
        <v>0.36099999999999999</v>
      </c>
      <c r="R8" s="46">
        <f>F23</f>
        <v>0.30299999999999999</v>
      </c>
      <c r="S8" s="46">
        <f>G23</f>
        <v>0.30599999999999999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0.58499999999999996</v>
      </c>
      <c r="C10" s="41">
        <v>0.57399999999999995</v>
      </c>
      <c r="D10" s="41">
        <v>0.59499999999999997</v>
      </c>
      <c r="E10" s="41">
        <v>0.53200000000000003</v>
      </c>
      <c r="F10" s="41">
        <v>0.51300000000000001</v>
      </c>
      <c r="G10" s="41">
        <v>0.53800000000000003</v>
      </c>
      <c r="H10" s="41">
        <v>0.51200000000000001</v>
      </c>
      <c r="I10" s="41">
        <v>0.46100000000000002</v>
      </c>
      <c r="J10" s="41">
        <v>0.46800000000000003</v>
      </c>
      <c r="K10" s="41">
        <v>0.111</v>
      </c>
      <c r="L10" s="41">
        <v>0.11</v>
      </c>
      <c r="M10" s="41">
        <v>0.115</v>
      </c>
      <c r="N10" s="40">
        <v>405</v>
      </c>
      <c r="P10" s="38" t="s">
        <v>21</v>
      </c>
      <c r="Q10" s="38">
        <f>SLOPE(Q3:Q8,$P$3:$P$8)</f>
        <v>-3.4357142857142854E-4</v>
      </c>
      <c r="R10" s="38">
        <f>SLOPE(R3:R8,$P$3:$P$8)</f>
        <v>-4.5119047619047612E-4</v>
      </c>
      <c r="S10" s="38">
        <f>SLOPE(S3:S8,$P$3:$P$8)</f>
        <v>-4.8666666666666666E-4</v>
      </c>
    </row>
    <row r="11" spans="1:19" x14ac:dyDescent="0.2">
      <c r="A11" s="42" t="s">
        <v>16</v>
      </c>
      <c r="B11" s="41">
        <v>0.124</v>
      </c>
      <c r="C11" s="41">
        <v>0.115</v>
      </c>
      <c r="D11" s="41">
        <v>0.11600000000000001</v>
      </c>
      <c r="E11" s="41">
        <v>0.11600000000000001</v>
      </c>
      <c r="F11" s="41">
        <v>0.113</v>
      </c>
      <c r="G11" s="41">
        <v>0.112</v>
      </c>
      <c r="H11" s="41">
        <v>0.112</v>
      </c>
      <c r="I11" s="41">
        <v>0.11</v>
      </c>
      <c r="J11" s="41">
        <v>0.11</v>
      </c>
      <c r="K11" s="41">
        <v>0.11</v>
      </c>
      <c r="L11" s="41">
        <v>0.109</v>
      </c>
      <c r="M11" s="41">
        <v>0.11700000000000001</v>
      </c>
      <c r="N11" s="40">
        <v>405</v>
      </c>
      <c r="P11" s="38" t="s">
        <v>20</v>
      </c>
      <c r="Q11" s="38">
        <f>_xlfn.STDEV.P(Q10:S10)</f>
        <v>6.0842845527242166E-5</v>
      </c>
    </row>
    <row r="12" spans="1:19" x14ac:dyDescent="0.2">
      <c r="P12" s="38" t="s">
        <v>19</v>
      </c>
      <c r="Q12" s="38">
        <f>AVERAGE(Q10:S10)</f>
        <v>-4.2714285714285711E-4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0.58399999999999996</v>
      </c>
      <c r="C14" s="41">
        <v>0.57299999999999995</v>
      </c>
      <c r="D14" s="41">
        <v>0.59499999999999997</v>
      </c>
      <c r="E14" s="41">
        <v>0.52900000000000003</v>
      </c>
      <c r="F14" s="41">
        <v>0.50700000000000001</v>
      </c>
      <c r="G14" s="41">
        <v>0.53400000000000003</v>
      </c>
      <c r="H14" s="41">
        <v>0.51</v>
      </c>
      <c r="I14" s="41">
        <v>0.45200000000000001</v>
      </c>
      <c r="J14" s="41">
        <v>0.46100000000000002</v>
      </c>
      <c r="K14" s="41">
        <v>0.48199999999999998</v>
      </c>
      <c r="L14" s="41">
        <v>0.40899999999999997</v>
      </c>
      <c r="M14" s="41">
        <v>0.41799999999999998</v>
      </c>
      <c r="N14" s="40">
        <v>405</v>
      </c>
    </row>
    <row r="15" spans="1:19" x14ac:dyDescent="0.2">
      <c r="A15" s="42" t="s">
        <v>16</v>
      </c>
      <c r="B15" s="41">
        <v>0.124</v>
      </c>
      <c r="C15" s="41">
        <v>0.115</v>
      </c>
      <c r="D15" s="41">
        <v>0.11600000000000001</v>
      </c>
      <c r="E15" s="41">
        <v>0.11600000000000001</v>
      </c>
      <c r="F15" s="41">
        <v>0.113</v>
      </c>
      <c r="G15" s="41">
        <v>0.112</v>
      </c>
      <c r="H15" s="41">
        <v>0.112</v>
      </c>
      <c r="I15" s="41">
        <v>0.11</v>
      </c>
      <c r="J15" s="41">
        <v>0.11</v>
      </c>
      <c r="K15" s="41">
        <v>0.11</v>
      </c>
      <c r="L15" s="41">
        <v>0.109</v>
      </c>
      <c r="M15" s="41">
        <v>0.11700000000000001</v>
      </c>
      <c r="N15" s="40">
        <v>405</v>
      </c>
    </row>
    <row r="16" spans="1:19" x14ac:dyDescent="0.2">
      <c r="P16" s="38" t="s">
        <v>18</v>
      </c>
      <c r="Q16" s="38">
        <f>Q12*-1</f>
        <v>4.2714285714285711E-4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0.58299999999999996</v>
      </c>
      <c r="C18" s="41">
        <v>0.57399999999999995</v>
      </c>
      <c r="D18" s="41">
        <v>0.59299999999999997</v>
      </c>
      <c r="E18" s="41">
        <v>0.52800000000000002</v>
      </c>
      <c r="F18" s="41">
        <v>0.502</v>
      </c>
      <c r="G18" s="41">
        <v>0.53</v>
      </c>
      <c r="H18" s="41">
        <v>0.50700000000000001</v>
      </c>
      <c r="I18" s="41">
        <v>0.439</v>
      </c>
      <c r="J18" s="41">
        <v>0.45100000000000001</v>
      </c>
      <c r="K18" s="41">
        <v>0.44600000000000001</v>
      </c>
      <c r="L18" s="41">
        <v>0.40100000000000002</v>
      </c>
      <c r="M18" s="41">
        <v>0.41299999999999998</v>
      </c>
      <c r="N18" s="40">
        <v>405</v>
      </c>
    </row>
    <row r="19" spans="1:14" x14ac:dyDescent="0.2">
      <c r="A19" s="42" t="s">
        <v>16</v>
      </c>
      <c r="B19" s="41">
        <v>0.42899999999999999</v>
      </c>
      <c r="C19" s="41">
        <v>0.35799999999999998</v>
      </c>
      <c r="D19" s="41">
        <v>0.36299999999999999</v>
      </c>
      <c r="E19" s="41">
        <v>0.11600000000000001</v>
      </c>
      <c r="F19" s="41">
        <v>0.113</v>
      </c>
      <c r="G19" s="41">
        <v>0.112</v>
      </c>
      <c r="H19" s="41">
        <v>0.112</v>
      </c>
      <c r="I19" s="41">
        <v>0.11</v>
      </c>
      <c r="J19" s="41">
        <v>0.11</v>
      </c>
      <c r="K19" s="41">
        <v>0.11</v>
      </c>
      <c r="L19" s="41">
        <v>0.109</v>
      </c>
      <c r="M19" s="41">
        <v>0.11700000000000001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0.58199999999999996</v>
      </c>
      <c r="C22" s="41">
        <v>0.57299999999999995</v>
      </c>
      <c r="D22" s="41">
        <v>0.59199999999999997</v>
      </c>
      <c r="E22" s="41">
        <v>0.52600000000000002</v>
      </c>
      <c r="F22" s="41">
        <v>0.497</v>
      </c>
      <c r="G22" s="41">
        <v>0.52700000000000002</v>
      </c>
      <c r="H22" s="41">
        <v>0.503</v>
      </c>
      <c r="I22" s="41">
        <v>0.42899999999999999</v>
      </c>
      <c r="J22" s="41">
        <v>0.44600000000000001</v>
      </c>
      <c r="K22" s="41">
        <v>0.44</v>
      </c>
      <c r="L22" s="41">
        <v>0.38700000000000001</v>
      </c>
      <c r="M22" s="41">
        <v>0.40200000000000002</v>
      </c>
      <c r="N22" s="40">
        <v>405</v>
      </c>
    </row>
    <row r="23" spans="1:14" x14ac:dyDescent="0.2">
      <c r="A23" s="42" t="s">
        <v>16</v>
      </c>
      <c r="B23" s="41">
        <v>0.42399999999999999</v>
      </c>
      <c r="C23" s="41">
        <v>0.35499999999999998</v>
      </c>
      <c r="D23" s="41">
        <v>0.36299999999999999</v>
      </c>
      <c r="E23" s="41">
        <v>0.36099999999999999</v>
      </c>
      <c r="F23" s="41">
        <v>0.30299999999999999</v>
      </c>
      <c r="G23" s="41">
        <v>0.30599999999999999</v>
      </c>
      <c r="H23" s="41">
        <v>0.112</v>
      </c>
      <c r="I23" s="41">
        <v>0.11</v>
      </c>
      <c r="J23" s="41">
        <v>0.11</v>
      </c>
      <c r="K23" s="41">
        <v>0.109</v>
      </c>
      <c r="L23" s="41">
        <v>0.109</v>
      </c>
      <c r="M23" s="41">
        <v>0.11700000000000001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D323-1335-7F4D-A336-E7DA425ED2B6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0.56399999999999995</v>
      </c>
      <c r="C2" s="49">
        <v>0.57799999999999996</v>
      </c>
      <c r="D2" s="49">
        <v>0.56799999999999995</v>
      </c>
      <c r="E2" s="49">
        <v>0.11</v>
      </c>
      <c r="F2" s="49">
        <v>0.109</v>
      </c>
      <c r="G2" s="49">
        <v>0.111</v>
      </c>
      <c r="H2" s="49">
        <v>0.113</v>
      </c>
      <c r="I2" s="49">
        <v>0.112</v>
      </c>
      <c r="J2" s="49">
        <v>0.112</v>
      </c>
      <c r="K2" s="49">
        <v>0.114</v>
      </c>
      <c r="L2" s="49">
        <v>0.11600000000000001</v>
      </c>
      <c r="M2" s="49">
        <v>0.125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0.11799999999999999</v>
      </c>
      <c r="C3" s="49">
        <v>0.121</v>
      </c>
      <c r="D3" s="49">
        <v>0.11</v>
      </c>
      <c r="E3" s="49">
        <v>0.11</v>
      </c>
      <c r="F3" s="49">
        <v>0.11</v>
      </c>
      <c r="G3" s="49">
        <v>0.11</v>
      </c>
      <c r="H3" s="49">
        <v>0.111</v>
      </c>
      <c r="I3" s="49">
        <v>0.111</v>
      </c>
      <c r="J3" s="49">
        <v>0.114</v>
      </c>
      <c r="K3" s="49">
        <v>0.114</v>
      </c>
      <c r="L3" s="49">
        <v>0.11899999999999999</v>
      </c>
      <c r="M3" s="49">
        <v>0.128</v>
      </c>
      <c r="N3" s="40">
        <v>405</v>
      </c>
      <c r="P3" s="48">
        <v>0</v>
      </c>
      <c r="Q3" s="46">
        <f>B2</f>
        <v>0.56399999999999995</v>
      </c>
      <c r="R3" s="46">
        <f>C2</f>
        <v>0.57799999999999996</v>
      </c>
      <c r="S3" s="46">
        <f>D2</f>
        <v>0.56799999999999995</v>
      </c>
    </row>
    <row r="4" spans="1:19" x14ac:dyDescent="0.2">
      <c r="P4" s="47">
        <v>120</v>
      </c>
      <c r="Q4" s="46">
        <f>E6</f>
        <v>0.54600000000000004</v>
      </c>
      <c r="R4" s="46">
        <f>F6</f>
        <v>0.53</v>
      </c>
      <c r="S4" s="46">
        <f>G6</f>
        <v>0.52700000000000002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0.53600000000000003</v>
      </c>
      <c r="R5" s="46">
        <f>I10</f>
        <v>0.51400000000000001</v>
      </c>
      <c r="S5" s="46">
        <f>J10</f>
        <v>0.501</v>
      </c>
    </row>
    <row r="6" spans="1:19" x14ac:dyDescent="0.2">
      <c r="A6" s="42" t="s">
        <v>17</v>
      </c>
      <c r="B6" s="41">
        <v>0.56100000000000005</v>
      </c>
      <c r="C6" s="41">
        <v>0.57599999999999996</v>
      </c>
      <c r="D6" s="41">
        <v>0.56499999999999995</v>
      </c>
      <c r="E6" s="41">
        <v>0.54600000000000004</v>
      </c>
      <c r="F6" s="41">
        <v>0.53</v>
      </c>
      <c r="G6" s="41">
        <v>0.52700000000000002</v>
      </c>
      <c r="H6" s="41">
        <v>0.113</v>
      </c>
      <c r="I6" s="41">
        <v>0.112</v>
      </c>
      <c r="J6" s="41">
        <v>0.112</v>
      </c>
      <c r="K6" s="41">
        <v>0.114</v>
      </c>
      <c r="L6" s="41">
        <v>0.11600000000000001</v>
      </c>
      <c r="M6" s="41">
        <v>0.125</v>
      </c>
      <c r="N6" s="50">
        <v>340</v>
      </c>
      <c r="P6" s="47">
        <v>360</v>
      </c>
      <c r="Q6" s="46">
        <f>K14</f>
        <v>0.496</v>
      </c>
      <c r="R6" s="46">
        <f>L14</f>
        <v>0.47199999999999998</v>
      </c>
      <c r="S6" s="46">
        <f>M14</f>
        <v>0.45200000000000001</v>
      </c>
    </row>
    <row r="7" spans="1:19" x14ac:dyDescent="0.2">
      <c r="A7" s="42" t="s">
        <v>16</v>
      </c>
      <c r="B7" s="41">
        <v>0.11700000000000001</v>
      </c>
      <c r="C7" s="41">
        <v>0.12</v>
      </c>
      <c r="D7" s="41">
        <v>0.11</v>
      </c>
      <c r="E7" s="41">
        <v>0.11</v>
      </c>
      <c r="F7" s="41">
        <v>0.11</v>
      </c>
      <c r="G7" s="41">
        <v>0.11</v>
      </c>
      <c r="H7" s="41">
        <v>0.111</v>
      </c>
      <c r="I7" s="41">
        <v>0.111</v>
      </c>
      <c r="J7" s="41">
        <v>0.114</v>
      </c>
      <c r="K7" s="41">
        <v>0.114</v>
      </c>
      <c r="L7" s="41">
        <v>0.11799999999999999</v>
      </c>
      <c r="M7" s="41">
        <v>0.128</v>
      </c>
      <c r="N7" s="50">
        <v>340</v>
      </c>
      <c r="P7" s="48">
        <v>480</v>
      </c>
      <c r="Q7" s="46">
        <f>B19</f>
        <v>0.47399999999999998</v>
      </c>
      <c r="R7" s="46">
        <f>C19</f>
        <v>0.42199999999999999</v>
      </c>
      <c r="S7" s="46">
        <f>D19</f>
        <v>0.38700000000000001</v>
      </c>
    </row>
    <row r="8" spans="1:19" x14ac:dyDescent="0.2">
      <c r="P8" s="47">
        <v>600</v>
      </c>
      <c r="Q8" s="46">
        <f>E23</f>
        <v>0.42599999999999999</v>
      </c>
      <c r="R8" s="46">
        <f>F23</f>
        <v>0.36799999999999999</v>
      </c>
      <c r="S8" s="46">
        <f>G23</f>
        <v>0.34699999999999998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0.56000000000000005</v>
      </c>
      <c r="C10" s="41">
        <v>0.57599999999999996</v>
      </c>
      <c r="D10" s="41">
        <v>0.56599999999999995</v>
      </c>
      <c r="E10" s="41">
        <v>0.54400000000000004</v>
      </c>
      <c r="F10" s="41">
        <v>0.52800000000000002</v>
      </c>
      <c r="G10" s="41">
        <v>0.52300000000000002</v>
      </c>
      <c r="H10" s="41">
        <v>0.53600000000000003</v>
      </c>
      <c r="I10" s="41">
        <v>0.51400000000000001</v>
      </c>
      <c r="J10" s="41">
        <v>0.501</v>
      </c>
      <c r="K10" s="41">
        <v>0.113</v>
      </c>
      <c r="L10" s="41">
        <v>0.11600000000000001</v>
      </c>
      <c r="M10" s="41">
        <v>0.125</v>
      </c>
      <c r="N10" s="40">
        <v>405</v>
      </c>
      <c r="P10" s="38" t="s">
        <v>21</v>
      </c>
      <c r="Q10" s="38">
        <f>SLOPE(Q3:Q8,$P$3:$P$8)</f>
        <v>-2.2523809523809524E-4</v>
      </c>
      <c r="R10" s="38">
        <f>SLOPE(R3:R8,$P$3:$P$8)</f>
        <v>-3.3714285714285714E-4</v>
      </c>
      <c r="S10" s="38">
        <f>SLOPE(S3:S8,$P$3:$P$8)</f>
        <v>-3.7476190476190476E-4</v>
      </c>
    </row>
    <row r="11" spans="1:19" x14ac:dyDescent="0.2">
      <c r="A11" s="42" t="s">
        <v>16</v>
      </c>
      <c r="B11" s="41">
        <v>0.11700000000000001</v>
      </c>
      <c r="C11" s="41">
        <v>0.12</v>
      </c>
      <c r="D11" s="41">
        <v>0.11</v>
      </c>
      <c r="E11" s="41">
        <v>0.11</v>
      </c>
      <c r="F11" s="41">
        <v>0.11</v>
      </c>
      <c r="G11" s="41">
        <v>0.11</v>
      </c>
      <c r="H11" s="41">
        <v>0.111</v>
      </c>
      <c r="I11" s="41">
        <v>0.111</v>
      </c>
      <c r="J11" s="41">
        <v>0.113</v>
      </c>
      <c r="K11" s="41">
        <v>0.114</v>
      </c>
      <c r="L11" s="41">
        <v>0.11799999999999999</v>
      </c>
      <c r="M11" s="41">
        <v>0.127</v>
      </c>
      <c r="N11" s="40">
        <v>405</v>
      </c>
      <c r="P11" s="38" t="s">
        <v>20</v>
      </c>
      <c r="Q11" s="38">
        <f>_xlfn.STDEV.P(Q10:S10)</f>
        <v>6.3504363887879648E-5</v>
      </c>
    </row>
    <row r="12" spans="1:19" x14ac:dyDescent="0.2">
      <c r="P12" s="38" t="s">
        <v>19</v>
      </c>
      <c r="Q12" s="38">
        <f>AVERAGE(Q10:S10)</f>
        <v>-3.1238095238095238E-4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0.55900000000000005</v>
      </c>
      <c r="C14" s="41">
        <v>0.57599999999999996</v>
      </c>
      <c r="D14" s="41">
        <v>0.56599999999999995</v>
      </c>
      <c r="E14" s="41">
        <v>0.54100000000000004</v>
      </c>
      <c r="F14" s="41">
        <v>0.52900000000000003</v>
      </c>
      <c r="G14" s="41">
        <v>0.51700000000000002</v>
      </c>
      <c r="H14" s="41">
        <v>0.53500000000000003</v>
      </c>
      <c r="I14" s="41">
        <v>0.51200000000000001</v>
      </c>
      <c r="J14" s="41">
        <v>0.499</v>
      </c>
      <c r="K14" s="41">
        <v>0.496</v>
      </c>
      <c r="L14" s="41">
        <v>0.47199999999999998</v>
      </c>
      <c r="M14" s="41">
        <v>0.45200000000000001</v>
      </c>
      <c r="N14" s="40">
        <v>405</v>
      </c>
    </row>
    <row r="15" spans="1:19" x14ac:dyDescent="0.2">
      <c r="A15" s="42" t="s">
        <v>16</v>
      </c>
      <c r="B15" s="41">
        <v>0.11700000000000001</v>
      </c>
      <c r="C15" s="41">
        <v>0.121</v>
      </c>
      <c r="D15" s="41">
        <v>0.11</v>
      </c>
      <c r="E15" s="41">
        <v>0.11</v>
      </c>
      <c r="F15" s="41">
        <v>0.11</v>
      </c>
      <c r="G15" s="41">
        <v>0.11</v>
      </c>
      <c r="H15" s="41">
        <v>0.111</v>
      </c>
      <c r="I15" s="41">
        <v>0.111</v>
      </c>
      <c r="J15" s="41">
        <v>0.114</v>
      </c>
      <c r="K15" s="41">
        <v>0.114</v>
      </c>
      <c r="L15" s="41">
        <v>0.11899999999999999</v>
      </c>
      <c r="M15" s="41">
        <v>0.127</v>
      </c>
      <c r="N15" s="40">
        <v>405</v>
      </c>
    </row>
    <row r="16" spans="1:19" x14ac:dyDescent="0.2">
      <c r="P16" s="38" t="s">
        <v>18</v>
      </c>
      <c r="Q16" s="38">
        <f>Q12*-1</f>
        <v>3.1238095238095238E-4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0.55800000000000005</v>
      </c>
      <c r="C18" s="41">
        <v>0.57499999999999996</v>
      </c>
      <c r="D18" s="41">
        <v>0.56499999999999995</v>
      </c>
      <c r="E18" s="41">
        <v>0.53800000000000003</v>
      </c>
      <c r="F18" s="41">
        <v>0.52800000000000002</v>
      </c>
      <c r="G18" s="41">
        <v>0.51100000000000001</v>
      </c>
      <c r="H18" s="41">
        <v>0.53300000000000003</v>
      </c>
      <c r="I18" s="41">
        <v>0.51</v>
      </c>
      <c r="J18" s="41">
        <v>0.496</v>
      </c>
      <c r="K18" s="41">
        <v>0.49299999999999999</v>
      </c>
      <c r="L18" s="41">
        <v>0.46800000000000003</v>
      </c>
      <c r="M18" s="41">
        <v>0.45</v>
      </c>
      <c r="N18" s="40">
        <v>405</v>
      </c>
    </row>
    <row r="19" spans="1:14" x14ac:dyDescent="0.2">
      <c r="A19" s="42" t="s">
        <v>16</v>
      </c>
      <c r="B19" s="41">
        <v>0.47399999999999998</v>
      </c>
      <c r="C19" s="41">
        <v>0.42199999999999999</v>
      </c>
      <c r="D19" s="41">
        <v>0.38700000000000001</v>
      </c>
      <c r="E19" s="41">
        <v>0.11</v>
      </c>
      <c r="F19" s="41">
        <v>0.11</v>
      </c>
      <c r="G19" s="41">
        <v>0.11</v>
      </c>
      <c r="H19" s="41">
        <v>0.111</v>
      </c>
      <c r="I19" s="41">
        <v>0.111</v>
      </c>
      <c r="J19" s="41">
        <v>0.114</v>
      </c>
      <c r="K19" s="41">
        <v>0.114</v>
      </c>
      <c r="L19" s="41">
        <v>0.11899999999999999</v>
      </c>
      <c r="M19" s="41">
        <v>0.128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0.55800000000000005</v>
      </c>
      <c r="C22" s="41">
        <v>0.57499999999999996</v>
      </c>
      <c r="D22" s="41">
        <v>0.56399999999999995</v>
      </c>
      <c r="E22" s="41">
        <v>0.53600000000000003</v>
      </c>
      <c r="F22" s="41">
        <v>0.52600000000000002</v>
      </c>
      <c r="G22" s="41">
        <v>0.50800000000000001</v>
      </c>
      <c r="H22" s="41">
        <v>0.53100000000000003</v>
      </c>
      <c r="I22" s="41">
        <v>0.50700000000000001</v>
      </c>
      <c r="J22" s="41">
        <v>0.49399999999999999</v>
      </c>
      <c r="K22" s="41">
        <v>0.49099999999999999</v>
      </c>
      <c r="L22" s="41">
        <v>0.46500000000000002</v>
      </c>
      <c r="M22" s="41">
        <v>0.44700000000000001</v>
      </c>
      <c r="N22" s="40">
        <v>405</v>
      </c>
    </row>
    <row r="23" spans="1:14" x14ac:dyDescent="0.2">
      <c r="A23" s="42" t="s">
        <v>16</v>
      </c>
      <c r="B23" s="41">
        <v>0.47099999999999997</v>
      </c>
      <c r="C23" s="41">
        <v>0.41899999999999998</v>
      </c>
      <c r="D23" s="41">
        <v>0.38700000000000001</v>
      </c>
      <c r="E23" s="41">
        <v>0.42599999999999999</v>
      </c>
      <c r="F23" s="41">
        <v>0.36799999999999999</v>
      </c>
      <c r="G23" s="41">
        <v>0.34699999999999998</v>
      </c>
      <c r="H23" s="41">
        <v>0.111</v>
      </c>
      <c r="I23" s="41">
        <v>0.111</v>
      </c>
      <c r="J23" s="41">
        <v>0.114</v>
      </c>
      <c r="K23" s="41">
        <v>0.114</v>
      </c>
      <c r="L23" s="41">
        <v>0.11799999999999999</v>
      </c>
      <c r="M23" s="41">
        <v>0.127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7E0C-1EC5-B149-A635-848DDA7F181E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0.58799999999999997</v>
      </c>
      <c r="C2" s="49">
        <v>0.56399999999999995</v>
      </c>
      <c r="D2" s="49">
        <v>0.57499999999999996</v>
      </c>
      <c r="E2" s="49">
        <v>0.111</v>
      </c>
      <c r="F2" s="49">
        <v>0.109</v>
      </c>
      <c r="G2" s="49">
        <v>0.11</v>
      </c>
      <c r="H2" s="49">
        <v>0.111</v>
      </c>
      <c r="I2" s="49">
        <v>0.112</v>
      </c>
      <c r="J2" s="49">
        <v>0.11600000000000001</v>
      </c>
      <c r="K2" s="49">
        <v>0.115</v>
      </c>
      <c r="L2" s="49">
        <v>0.124</v>
      </c>
      <c r="M2" s="49">
        <v>0.129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0.122</v>
      </c>
      <c r="C3" s="49">
        <v>0.11700000000000001</v>
      </c>
      <c r="D3" s="49">
        <v>0.11600000000000001</v>
      </c>
      <c r="E3" s="49">
        <v>0.113</v>
      </c>
      <c r="F3" s="49">
        <v>0.113</v>
      </c>
      <c r="G3" s="49">
        <v>0.11</v>
      </c>
      <c r="H3" s="49">
        <v>0.11</v>
      </c>
      <c r="I3" s="49">
        <v>0.112</v>
      </c>
      <c r="J3" s="49">
        <v>0.11600000000000001</v>
      </c>
      <c r="K3" s="49">
        <v>0.122</v>
      </c>
      <c r="L3" s="49">
        <v>0.126</v>
      </c>
      <c r="M3" s="49">
        <v>0.128</v>
      </c>
      <c r="N3" s="40">
        <v>405</v>
      </c>
      <c r="P3" s="48">
        <v>0</v>
      </c>
      <c r="Q3" s="46">
        <f>B2</f>
        <v>0.58799999999999997</v>
      </c>
      <c r="R3" s="46">
        <f>C2</f>
        <v>0.56399999999999995</v>
      </c>
      <c r="S3" s="46">
        <f>D2</f>
        <v>0.57499999999999996</v>
      </c>
    </row>
    <row r="4" spans="1:19" x14ac:dyDescent="0.2">
      <c r="P4" s="47">
        <v>120</v>
      </c>
      <c r="Q4" s="46">
        <f>E6</f>
        <v>0.55600000000000005</v>
      </c>
      <c r="R4" s="46">
        <f>F6</f>
        <v>0.53900000000000003</v>
      </c>
      <c r="S4" s="46">
        <f>G6</f>
        <v>0.53600000000000003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0.53300000000000003</v>
      </c>
      <c r="R5" s="46">
        <f>I10</f>
        <v>0.52400000000000002</v>
      </c>
      <c r="S5" s="46">
        <f>J10</f>
        <v>0.52300000000000002</v>
      </c>
    </row>
    <row r="6" spans="1:19" x14ac:dyDescent="0.2">
      <c r="A6" s="42" t="s">
        <v>17</v>
      </c>
      <c r="B6" s="41">
        <v>0.58599999999999997</v>
      </c>
      <c r="C6" s="41">
        <v>0.56100000000000005</v>
      </c>
      <c r="D6" s="41">
        <v>0.57299999999999995</v>
      </c>
      <c r="E6" s="41">
        <v>0.55600000000000005</v>
      </c>
      <c r="F6" s="41">
        <v>0.53900000000000003</v>
      </c>
      <c r="G6" s="41">
        <v>0.53600000000000003</v>
      </c>
      <c r="H6" s="41">
        <v>0.111</v>
      </c>
      <c r="I6" s="41">
        <v>0.112</v>
      </c>
      <c r="J6" s="41">
        <v>0.11600000000000001</v>
      </c>
      <c r="K6" s="41">
        <v>0.115</v>
      </c>
      <c r="L6" s="41">
        <v>0.124</v>
      </c>
      <c r="M6" s="41">
        <v>0.129</v>
      </c>
      <c r="N6" s="50">
        <v>340</v>
      </c>
      <c r="P6" s="47">
        <v>360</v>
      </c>
      <c r="Q6" s="46">
        <f>K14</f>
        <v>0.497</v>
      </c>
      <c r="R6" s="46">
        <f>L14</f>
        <v>0.505</v>
      </c>
      <c r="S6" s="46">
        <f>M14</f>
        <v>0.49299999999999999</v>
      </c>
    </row>
    <row r="7" spans="1:19" x14ac:dyDescent="0.2">
      <c r="A7" s="42" t="s">
        <v>16</v>
      </c>
      <c r="B7" s="41">
        <v>0.122</v>
      </c>
      <c r="C7" s="41">
        <v>0.11700000000000001</v>
      </c>
      <c r="D7" s="41">
        <v>0.11600000000000001</v>
      </c>
      <c r="E7" s="41">
        <v>0.113</v>
      </c>
      <c r="F7" s="41">
        <v>0.113</v>
      </c>
      <c r="G7" s="41">
        <v>0.11</v>
      </c>
      <c r="H7" s="41">
        <v>0.11</v>
      </c>
      <c r="I7" s="41">
        <v>0.112</v>
      </c>
      <c r="J7" s="41">
        <v>0.11600000000000001</v>
      </c>
      <c r="K7" s="41">
        <v>0.122</v>
      </c>
      <c r="L7" s="41">
        <v>0.126</v>
      </c>
      <c r="M7" s="41">
        <v>0.128</v>
      </c>
      <c r="N7" s="50">
        <v>340</v>
      </c>
      <c r="P7" s="48">
        <v>480</v>
      </c>
      <c r="Q7" s="46">
        <f>B19</f>
        <v>0.44700000000000001</v>
      </c>
      <c r="R7" s="46">
        <f>C19</f>
        <v>0.44</v>
      </c>
      <c r="S7" s="46">
        <f>D19</f>
        <v>0.41599999999999998</v>
      </c>
    </row>
    <row r="8" spans="1:19" x14ac:dyDescent="0.2">
      <c r="P8" s="47">
        <v>600</v>
      </c>
      <c r="Q8" s="46">
        <f>E23</f>
        <v>0.40200000000000002</v>
      </c>
      <c r="R8" s="46">
        <f>F23</f>
        <v>0.38700000000000001</v>
      </c>
      <c r="S8" s="46">
        <f>G23</f>
        <v>0.36899999999999999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0.58599999999999997</v>
      </c>
      <c r="C10" s="41">
        <v>0.56100000000000005</v>
      </c>
      <c r="D10" s="41">
        <v>0.57299999999999995</v>
      </c>
      <c r="E10" s="41">
        <v>0.55300000000000005</v>
      </c>
      <c r="F10" s="41">
        <v>0.53500000000000003</v>
      </c>
      <c r="G10" s="41">
        <v>0.53500000000000003</v>
      </c>
      <c r="H10" s="41">
        <v>0.53300000000000003</v>
      </c>
      <c r="I10" s="41">
        <v>0.52400000000000002</v>
      </c>
      <c r="J10" s="41">
        <v>0.52300000000000002</v>
      </c>
      <c r="K10" s="41">
        <v>0.115</v>
      </c>
      <c r="L10" s="41">
        <v>0.125</v>
      </c>
      <c r="M10" s="41">
        <v>0.129</v>
      </c>
      <c r="N10" s="40">
        <v>405</v>
      </c>
      <c r="P10" s="38" t="s">
        <v>21</v>
      </c>
      <c r="Q10" s="38">
        <f>SLOPE(Q3:Q8,$P$3:$P$8)</f>
        <v>-3.0785714285714287E-4</v>
      </c>
      <c r="R10" s="38">
        <f>SLOPE(R3:R8,$P$3:$P$8)</f>
        <v>-2.8595238095238093E-4</v>
      </c>
      <c r="S10" s="38">
        <f>SLOPE(S3:S8,$P$3:$P$8)</f>
        <v>-3.3809523809523803E-4</v>
      </c>
    </row>
    <row r="11" spans="1:19" x14ac:dyDescent="0.2">
      <c r="A11" s="42" t="s">
        <v>16</v>
      </c>
      <c r="B11" s="41">
        <v>0.122</v>
      </c>
      <c r="C11" s="41">
        <v>0.11700000000000001</v>
      </c>
      <c r="D11" s="41">
        <v>0.11600000000000001</v>
      </c>
      <c r="E11" s="41">
        <v>0.113</v>
      </c>
      <c r="F11" s="41">
        <v>0.113</v>
      </c>
      <c r="G11" s="41">
        <v>0.11</v>
      </c>
      <c r="H11" s="41">
        <v>0.11</v>
      </c>
      <c r="I11" s="41">
        <v>0.112</v>
      </c>
      <c r="J11" s="41">
        <v>0.11600000000000001</v>
      </c>
      <c r="K11" s="41">
        <v>0.122</v>
      </c>
      <c r="L11" s="41">
        <v>0.126</v>
      </c>
      <c r="M11" s="41">
        <v>0.128</v>
      </c>
      <c r="N11" s="40">
        <v>405</v>
      </c>
      <c r="P11" s="38" t="s">
        <v>20</v>
      </c>
      <c r="Q11" s="38">
        <f>_xlfn.STDEV.P(Q10:S10)</f>
        <v>2.1377658505897193E-5</v>
      </c>
    </row>
    <row r="12" spans="1:19" x14ac:dyDescent="0.2">
      <c r="P12" s="38" t="s">
        <v>19</v>
      </c>
      <c r="Q12" s="38">
        <f>AVERAGE(Q10:S10)</f>
        <v>-3.1063492063492063E-4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0.58599999999999997</v>
      </c>
      <c r="C14" s="41">
        <v>0.56100000000000005</v>
      </c>
      <c r="D14" s="41">
        <v>0.57299999999999995</v>
      </c>
      <c r="E14" s="41">
        <v>0.55100000000000005</v>
      </c>
      <c r="F14" s="41">
        <v>0.53300000000000003</v>
      </c>
      <c r="G14" s="41">
        <v>0.53400000000000003</v>
      </c>
      <c r="H14" s="41">
        <v>0.53100000000000003</v>
      </c>
      <c r="I14" s="41">
        <v>0.52100000000000002</v>
      </c>
      <c r="J14" s="41">
        <v>0.52</v>
      </c>
      <c r="K14" s="41">
        <v>0.497</v>
      </c>
      <c r="L14" s="41">
        <v>0.505</v>
      </c>
      <c r="M14" s="41">
        <v>0.49299999999999999</v>
      </c>
      <c r="N14" s="40">
        <v>405</v>
      </c>
    </row>
    <row r="15" spans="1:19" x14ac:dyDescent="0.2">
      <c r="A15" s="42" t="s">
        <v>16</v>
      </c>
      <c r="B15" s="41">
        <v>0.122</v>
      </c>
      <c r="C15" s="41">
        <v>0.11700000000000001</v>
      </c>
      <c r="D15" s="41">
        <v>0.11600000000000001</v>
      </c>
      <c r="E15" s="41">
        <v>0.113</v>
      </c>
      <c r="F15" s="41">
        <v>0.113</v>
      </c>
      <c r="G15" s="41">
        <v>0.11</v>
      </c>
      <c r="H15" s="41">
        <v>0.11</v>
      </c>
      <c r="I15" s="41">
        <v>0.112</v>
      </c>
      <c r="J15" s="41">
        <v>0.11600000000000001</v>
      </c>
      <c r="K15" s="41">
        <v>0.122</v>
      </c>
      <c r="L15" s="41">
        <v>0.126</v>
      </c>
      <c r="M15" s="41">
        <v>0.128</v>
      </c>
      <c r="N15" s="40">
        <v>405</v>
      </c>
    </row>
    <row r="16" spans="1:19" x14ac:dyDescent="0.2">
      <c r="P16" s="38" t="s">
        <v>18</v>
      </c>
      <c r="Q16" s="38">
        <f>Q12*-1</f>
        <v>3.1063492063492063E-4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0.58499999999999996</v>
      </c>
      <c r="C18" s="41">
        <v>0.56100000000000005</v>
      </c>
      <c r="D18" s="41">
        <v>0.57299999999999995</v>
      </c>
      <c r="E18" s="41">
        <v>0.54900000000000004</v>
      </c>
      <c r="F18" s="41">
        <v>0.53100000000000003</v>
      </c>
      <c r="G18" s="41">
        <v>0.53300000000000003</v>
      </c>
      <c r="H18" s="41">
        <v>0.53</v>
      </c>
      <c r="I18" s="41">
        <v>0.52100000000000002</v>
      </c>
      <c r="J18" s="41">
        <v>0.52</v>
      </c>
      <c r="K18" s="41">
        <v>0.49099999999999999</v>
      </c>
      <c r="L18" s="41">
        <v>0.502</v>
      </c>
      <c r="M18" s="41">
        <v>0.49099999999999999</v>
      </c>
      <c r="N18" s="40">
        <v>405</v>
      </c>
    </row>
    <row r="19" spans="1:14" x14ac:dyDescent="0.2">
      <c r="A19" s="42" t="s">
        <v>16</v>
      </c>
      <c r="B19" s="41">
        <v>0.44700000000000001</v>
      </c>
      <c r="C19" s="41">
        <v>0.44</v>
      </c>
      <c r="D19" s="41">
        <v>0.41599999999999998</v>
      </c>
      <c r="E19" s="41">
        <v>0.113</v>
      </c>
      <c r="F19" s="41">
        <v>0.113</v>
      </c>
      <c r="G19" s="41">
        <v>0.11</v>
      </c>
      <c r="H19" s="41">
        <v>0.11</v>
      </c>
      <c r="I19" s="41">
        <v>0.112</v>
      </c>
      <c r="J19" s="41">
        <v>0.11600000000000001</v>
      </c>
      <c r="K19" s="41">
        <v>0.122</v>
      </c>
      <c r="L19" s="41">
        <v>0.126</v>
      </c>
      <c r="M19" s="41">
        <v>0.128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0.58499999999999996</v>
      </c>
      <c r="C22" s="41">
        <v>0.56100000000000005</v>
      </c>
      <c r="D22" s="41">
        <v>0.57199999999999995</v>
      </c>
      <c r="E22" s="41">
        <v>0.54600000000000004</v>
      </c>
      <c r="F22" s="41">
        <v>0.52900000000000003</v>
      </c>
      <c r="G22" s="41">
        <v>0.53200000000000003</v>
      </c>
      <c r="H22" s="41">
        <v>0.52900000000000003</v>
      </c>
      <c r="I22" s="41">
        <v>0.51800000000000002</v>
      </c>
      <c r="J22" s="41">
        <v>0.51900000000000002</v>
      </c>
      <c r="K22" s="41">
        <v>0.48699999999999999</v>
      </c>
      <c r="L22" s="41">
        <v>0.5</v>
      </c>
      <c r="M22" s="41">
        <v>0.48799999999999999</v>
      </c>
      <c r="N22" s="40">
        <v>405</v>
      </c>
    </row>
    <row r="23" spans="1:14" x14ac:dyDescent="0.2">
      <c r="A23" s="42" t="s">
        <v>16</v>
      </c>
      <c r="B23" s="41">
        <v>0.44400000000000001</v>
      </c>
      <c r="C23" s="41">
        <v>0.437</v>
      </c>
      <c r="D23" s="41">
        <v>0.41499999999999998</v>
      </c>
      <c r="E23" s="41">
        <v>0.40200000000000002</v>
      </c>
      <c r="F23" s="41">
        <v>0.38700000000000001</v>
      </c>
      <c r="G23" s="41">
        <v>0.36899999999999999</v>
      </c>
      <c r="H23" s="41">
        <v>0.11</v>
      </c>
      <c r="I23" s="41">
        <v>0.112</v>
      </c>
      <c r="J23" s="41">
        <v>0.11600000000000001</v>
      </c>
      <c r="K23" s="41">
        <v>0.122</v>
      </c>
      <c r="L23" s="41">
        <v>0.126</v>
      </c>
      <c r="M23" s="41">
        <v>0.128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6EC6-9CD7-024E-9102-24EB7D4722B3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0.58599999999999997</v>
      </c>
      <c r="C2" s="49">
        <v>0.58399999999999996</v>
      </c>
      <c r="D2" s="49">
        <v>0.56699999999999995</v>
      </c>
      <c r="E2" s="49">
        <v>0.11700000000000001</v>
      </c>
      <c r="F2" s="49">
        <v>0.113</v>
      </c>
      <c r="G2" s="49">
        <v>0.11</v>
      </c>
      <c r="H2" s="49">
        <v>0.11</v>
      </c>
      <c r="I2" s="49">
        <v>0.114</v>
      </c>
      <c r="J2" s="49">
        <v>0.12</v>
      </c>
      <c r="K2" s="49">
        <v>0.11899999999999999</v>
      </c>
      <c r="L2" s="49">
        <v>0.127</v>
      </c>
      <c r="M2" s="49">
        <v>0.127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0.125</v>
      </c>
      <c r="D3" s="49">
        <v>0.127</v>
      </c>
      <c r="E3" s="49">
        <v>0.115</v>
      </c>
      <c r="F3" s="49">
        <v>0.113</v>
      </c>
      <c r="G3" s="49">
        <v>0.115</v>
      </c>
      <c r="H3" s="49">
        <v>0.11799999999999999</v>
      </c>
      <c r="I3" s="49">
        <v>0.121</v>
      </c>
      <c r="J3" s="49">
        <v>0.127</v>
      </c>
      <c r="K3" s="49">
        <v>0.13300000000000001</v>
      </c>
      <c r="L3" s="49">
        <v>0.129</v>
      </c>
      <c r="M3" s="49">
        <v>0.13600000000000001</v>
      </c>
      <c r="N3" s="40">
        <v>405</v>
      </c>
      <c r="P3" s="48">
        <v>0</v>
      </c>
      <c r="Q3" s="46">
        <f>B2</f>
        <v>0.58599999999999997</v>
      </c>
      <c r="R3" s="46">
        <f>C2</f>
        <v>0.58399999999999996</v>
      </c>
      <c r="S3" s="46">
        <f>D2</f>
        <v>0.56699999999999995</v>
      </c>
    </row>
    <row r="4" spans="1:19" x14ac:dyDescent="0.2">
      <c r="P4" s="47">
        <v>120</v>
      </c>
      <c r="Q4" s="46">
        <f>E6</f>
        <v>0.54800000000000004</v>
      </c>
      <c r="R4" s="46">
        <f>F6</f>
        <v>0.54400000000000004</v>
      </c>
      <c r="S4" s="46">
        <f>G6</f>
        <v>0.53200000000000003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0.52</v>
      </c>
      <c r="R5" s="46">
        <f>I10</f>
        <v>0.53100000000000003</v>
      </c>
      <c r="S5" s="46">
        <f>J10</f>
        <v>0.51400000000000001</v>
      </c>
    </row>
    <row r="6" spans="1:19" x14ac:dyDescent="0.2">
      <c r="A6" s="42" t="s">
        <v>17</v>
      </c>
      <c r="B6" s="41">
        <v>0.58499999999999996</v>
      </c>
      <c r="C6" s="41">
        <v>0.58399999999999996</v>
      </c>
      <c r="D6" s="41">
        <v>0.56599999999999995</v>
      </c>
      <c r="E6" s="41">
        <v>0.54800000000000004</v>
      </c>
      <c r="F6" s="41">
        <v>0.54400000000000004</v>
      </c>
      <c r="G6" s="41">
        <v>0.53200000000000003</v>
      </c>
      <c r="H6" s="41">
        <v>0.11</v>
      </c>
      <c r="I6" s="41">
        <v>0.114</v>
      </c>
      <c r="J6" s="41">
        <v>0.12</v>
      </c>
      <c r="K6" s="41">
        <v>0.11899999999999999</v>
      </c>
      <c r="L6" s="41">
        <v>0.128</v>
      </c>
      <c r="M6" s="41">
        <v>0.127</v>
      </c>
      <c r="N6" s="50">
        <v>340</v>
      </c>
      <c r="P6" s="47">
        <v>360</v>
      </c>
      <c r="Q6" s="46">
        <f>K14</f>
        <v>0.46300000000000002</v>
      </c>
      <c r="R6" s="46">
        <f>L14</f>
        <v>0.52200000000000002</v>
      </c>
      <c r="S6" s="46">
        <f>M14</f>
        <v>0.46800000000000003</v>
      </c>
    </row>
    <row r="7" spans="1:19" x14ac:dyDescent="0.2">
      <c r="A7" s="42" t="s">
        <v>16</v>
      </c>
      <c r="B7" s="41">
        <v>0.126</v>
      </c>
      <c r="C7" s="41">
        <v>0.125</v>
      </c>
      <c r="D7" s="41">
        <v>0.126</v>
      </c>
      <c r="E7" s="41">
        <v>0.115</v>
      </c>
      <c r="F7" s="41">
        <v>0.113</v>
      </c>
      <c r="G7" s="41">
        <v>0.115</v>
      </c>
      <c r="H7" s="41">
        <v>0.11799999999999999</v>
      </c>
      <c r="I7" s="41">
        <v>0.121</v>
      </c>
      <c r="J7" s="41">
        <v>0.127</v>
      </c>
      <c r="K7" s="41">
        <v>0.13300000000000001</v>
      </c>
      <c r="L7" s="41">
        <v>0.129</v>
      </c>
      <c r="M7" s="41">
        <v>0.13600000000000001</v>
      </c>
      <c r="N7" s="50">
        <v>340</v>
      </c>
      <c r="P7" s="48">
        <v>480</v>
      </c>
      <c r="Q7" s="46">
        <f>B19</f>
        <v>0.41699999999999998</v>
      </c>
      <c r="R7" s="46">
        <f>C19</f>
        <v>0.48799999999999999</v>
      </c>
      <c r="S7" s="46">
        <f>D19</f>
        <v>0.40899999999999997</v>
      </c>
    </row>
    <row r="8" spans="1:19" x14ac:dyDescent="0.2">
      <c r="P8" s="47">
        <v>600</v>
      </c>
      <c r="Q8" s="46">
        <f>E23</f>
        <v>0.36099999999999999</v>
      </c>
      <c r="R8" s="46">
        <f>F23</f>
        <v>0.42899999999999999</v>
      </c>
      <c r="S8" s="46">
        <f>G23</f>
        <v>0.34599999999999997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0.58399999999999996</v>
      </c>
      <c r="C10" s="41">
        <v>0.58499999999999996</v>
      </c>
      <c r="D10" s="41">
        <v>0.56599999999999995</v>
      </c>
      <c r="E10" s="41">
        <v>0.54400000000000004</v>
      </c>
      <c r="F10" s="41">
        <v>0.53800000000000003</v>
      </c>
      <c r="G10" s="41">
        <v>0.53</v>
      </c>
      <c r="H10" s="41">
        <v>0.52</v>
      </c>
      <c r="I10" s="41">
        <v>0.53100000000000003</v>
      </c>
      <c r="J10" s="41">
        <v>0.51400000000000001</v>
      </c>
      <c r="K10" s="41">
        <v>0.11899999999999999</v>
      </c>
      <c r="L10" s="41">
        <v>0.128</v>
      </c>
      <c r="M10" s="41">
        <v>0.127</v>
      </c>
      <c r="N10" s="40">
        <v>405</v>
      </c>
      <c r="P10" s="38" t="s">
        <v>21</v>
      </c>
      <c r="Q10" s="38">
        <f>SLOPE(Q3:Q8,$P$3:$P$8)</f>
        <v>-3.7500000000000001E-4</v>
      </c>
      <c r="R10" s="38">
        <f>SLOPE(R3:R8,$P$3:$P$8)</f>
        <v>-2.2666666666666668E-4</v>
      </c>
      <c r="S10" s="38">
        <f>SLOPE(S3:S8,$P$3:$P$8)</f>
        <v>-3.6190476190476185E-4</v>
      </c>
    </row>
    <row r="11" spans="1:19" x14ac:dyDescent="0.2">
      <c r="A11" s="42" t="s">
        <v>16</v>
      </c>
      <c r="B11" s="41">
        <v>0.126</v>
      </c>
      <c r="C11" s="41">
        <v>0.125</v>
      </c>
      <c r="D11" s="41">
        <v>0.126</v>
      </c>
      <c r="E11" s="41">
        <v>0.115</v>
      </c>
      <c r="F11" s="41">
        <v>0.113</v>
      </c>
      <c r="G11" s="41">
        <v>0.11600000000000001</v>
      </c>
      <c r="H11" s="41">
        <v>0.11799999999999999</v>
      </c>
      <c r="I11" s="41">
        <v>0.121</v>
      </c>
      <c r="J11" s="41">
        <v>0.127</v>
      </c>
      <c r="K11" s="41">
        <v>0.13300000000000001</v>
      </c>
      <c r="L11" s="41">
        <v>0.129</v>
      </c>
      <c r="M11" s="41">
        <v>0.13600000000000001</v>
      </c>
      <c r="N11" s="40">
        <v>405</v>
      </c>
      <c r="P11" s="38" t="s">
        <v>20</v>
      </c>
      <c r="Q11" s="38">
        <f>_xlfn.STDEV.P(Q10:S10)</f>
        <v>6.705189154857507E-5</v>
      </c>
    </row>
    <row r="12" spans="1:19" x14ac:dyDescent="0.2">
      <c r="P12" s="38" t="s">
        <v>19</v>
      </c>
      <c r="Q12" s="38">
        <f>AVERAGE(Q10:S10)</f>
        <v>-3.2119047619047616E-4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0.58399999999999996</v>
      </c>
      <c r="C14" s="41">
        <v>0.58399999999999996</v>
      </c>
      <c r="D14" s="41">
        <v>0.56599999999999995</v>
      </c>
      <c r="E14" s="41">
        <v>0.54200000000000004</v>
      </c>
      <c r="F14" s="41">
        <v>0.53400000000000003</v>
      </c>
      <c r="G14" s="41">
        <v>0.52800000000000002</v>
      </c>
      <c r="H14" s="41">
        <v>0.51600000000000001</v>
      </c>
      <c r="I14" s="41">
        <v>0.52100000000000002</v>
      </c>
      <c r="J14" s="41">
        <v>0.54</v>
      </c>
      <c r="K14" s="41">
        <v>0.46300000000000002</v>
      </c>
      <c r="L14" s="41">
        <v>0.52200000000000002</v>
      </c>
      <c r="M14" s="41">
        <v>0.46800000000000003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0.125</v>
      </c>
      <c r="D15" s="41">
        <v>0.127</v>
      </c>
      <c r="E15" s="41">
        <v>0.115</v>
      </c>
      <c r="F15" s="41">
        <v>0.113</v>
      </c>
      <c r="G15" s="41">
        <v>0.115</v>
      </c>
      <c r="H15" s="41">
        <v>0.11799999999999999</v>
      </c>
      <c r="I15" s="41">
        <v>0.121</v>
      </c>
      <c r="J15" s="41">
        <v>0.127</v>
      </c>
      <c r="K15" s="41">
        <v>0.13300000000000001</v>
      </c>
      <c r="L15" s="41">
        <v>0.129</v>
      </c>
      <c r="M15" s="41">
        <v>0.13600000000000001</v>
      </c>
      <c r="N15" s="40">
        <v>405</v>
      </c>
    </row>
    <row r="16" spans="1:19" x14ac:dyDescent="0.2">
      <c r="P16" s="38" t="s">
        <v>18</v>
      </c>
      <c r="Q16" s="38">
        <f>Q12*-1</f>
        <v>3.2119047619047616E-4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0.58399999999999996</v>
      </c>
      <c r="C18" s="41">
        <v>0.58399999999999996</v>
      </c>
      <c r="D18" s="41">
        <v>0.56599999999999995</v>
      </c>
      <c r="E18" s="41">
        <v>0.54</v>
      </c>
      <c r="F18" s="41">
        <v>0.53100000000000003</v>
      </c>
      <c r="G18" s="41">
        <v>0.52600000000000002</v>
      </c>
      <c r="H18" s="41">
        <v>0.51200000000000001</v>
      </c>
      <c r="I18" s="41">
        <v>0.51500000000000001</v>
      </c>
      <c r="J18" s="41">
        <v>0.53600000000000003</v>
      </c>
      <c r="K18" s="41">
        <v>0.46899999999999997</v>
      </c>
      <c r="L18" s="41">
        <v>0.51700000000000002</v>
      </c>
      <c r="M18" s="41">
        <v>0.46600000000000003</v>
      </c>
      <c r="N18" s="40">
        <v>405</v>
      </c>
    </row>
    <row r="19" spans="1:14" x14ac:dyDescent="0.2">
      <c r="A19" s="42" t="s">
        <v>16</v>
      </c>
      <c r="B19" s="41">
        <v>0.41699999999999998</v>
      </c>
      <c r="C19" s="41">
        <v>0.48799999999999999</v>
      </c>
      <c r="D19" s="41">
        <v>0.40899999999999997</v>
      </c>
      <c r="E19" s="41">
        <v>0.115</v>
      </c>
      <c r="F19" s="41">
        <v>0.113</v>
      </c>
      <c r="G19" s="41">
        <v>0.115</v>
      </c>
      <c r="H19" s="41">
        <v>0.11799999999999999</v>
      </c>
      <c r="I19" s="41">
        <v>0.121</v>
      </c>
      <c r="J19" s="41">
        <v>0.127</v>
      </c>
      <c r="K19" s="41">
        <v>0.13300000000000001</v>
      </c>
      <c r="L19" s="41">
        <v>0.129</v>
      </c>
      <c r="M19" s="41">
        <v>0.13600000000000001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0.58299999999999996</v>
      </c>
      <c r="C22" s="41">
        <v>0.58299999999999996</v>
      </c>
      <c r="D22" s="41">
        <v>0.56499999999999995</v>
      </c>
      <c r="E22" s="41">
        <v>0.53800000000000003</v>
      </c>
      <c r="F22" s="41">
        <v>0.52800000000000002</v>
      </c>
      <c r="G22" s="41">
        <v>0.52500000000000002</v>
      </c>
      <c r="H22" s="41">
        <v>0.51</v>
      </c>
      <c r="I22" s="41">
        <v>0.51100000000000001</v>
      </c>
      <c r="J22" s="41">
        <v>0.53300000000000003</v>
      </c>
      <c r="K22" s="41">
        <v>0.46600000000000003</v>
      </c>
      <c r="L22" s="41">
        <v>0.51400000000000001</v>
      </c>
      <c r="M22" s="41">
        <v>0.46400000000000002</v>
      </c>
      <c r="N22" s="40">
        <v>405</v>
      </c>
    </row>
    <row r="23" spans="1:14" x14ac:dyDescent="0.2">
      <c r="A23" s="42" t="s">
        <v>16</v>
      </c>
      <c r="B23" s="41">
        <v>0.41399999999999998</v>
      </c>
      <c r="C23" s="41">
        <v>0.48299999999999998</v>
      </c>
      <c r="D23" s="41">
        <v>0.40600000000000003</v>
      </c>
      <c r="E23" s="41">
        <v>0.36099999999999999</v>
      </c>
      <c r="F23" s="41">
        <v>0.42899999999999999</v>
      </c>
      <c r="G23" s="41">
        <v>0.34599999999999997</v>
      </c>
      <c r="H23" s="41">
        <v>0.11799999999999999</v>
      </c>
      <c r="I23" s="41">
        <v>0.121</v>
      </c>
      <c r="J23" s="41">
        <v>0.127</v>
      </c>
      <c r="K23" s="41">
        <v>0.13300000000000001</v>
      </c>
      <c r="L23" s="41">
        <v>0.129</v>
      </c>
      <c r="M23" s="41">
        <v>0.13600000000000001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AFF2-2B42-5F41-BCAC-0B538487B953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0.57999999999999996</v>
      </c>
      <c r="C2" s="49">
        <v>0.58399999999999996</v>
      </c>
      <c r="D2" s="49">
        <v>0.58799999999999997</v>
      </c>
      <c r="E2" s="49">
        <v>0.11</v>
      </c>
      <c r="F2" s="49">
        <v>0.11</v>
      </c>
      <c r="G2" s="49">
        <v>0.112</v>
      </c>
      <c r="H2" s="49">
        <v>0.109</v>
      </c>
      <c r="I2" s="49">
        <v>0.109</v>
      </c>
      <c r="J2" s="49">
        <v>0.11</v>
      </c>
      <c r="K2" s="49">
        <v>0.109</v>
      </c>
      <c r="L2" s="49">
        <v>0.107</v>
      </c>
      <c r="M2" s="49">
        <v>0.113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0.121</v>
      </c>
      <c r="C3" s="49">
        <v>0.113</v>
      </c>
      <c r="D3" s="49">
        <v>0.112</v>
      </c>
      <c r="E3" s="49">
        <v>0.112</v>
      </c>
      <c r="F3" s="49">
        <v>0.111</v>
      </c>
      <c r="G3" s="49">
        <v>0.11</v>
      </c>
      <c r="H3" s="49">
        <v>0.109</v>
      </c>
      <c r="I3" s="49">
        <v>0.108</v>
      </c>
      <c r="J3" s="49">
        <v>0.109</v>
      </c>
      <c r="K3" s="49">
        <v>0.108</v>
      </c>
      <c r="L3" s="49">
        <v>0.107</v>
      </c>
      <c r="M3" s="49">
        <v>0.111</v>
      </c>
      <c r="N3" s="40">
        <v>405</v>
      </c>
      <c r="P3" s="48">
        <v>0</v>
      </c>
      <c r="Q3" s="46">
        <f>B2</f>
        <v>0.57999999999999996</v>
      </c>
      <c r="R3" s="46">
        <f>C2</f>
        <v>0.58399999999999996</v>
      </c>
      <c r="S3" s="46">
        <f>D2</f>
        <v>0.58799999999999997</v>
      </c>
    </row>
    <row r="4" spans="1:19" x14ac:dyDescent="0.2">
      <c r="P4" s="47">
        <v>120</v>
      </c>
      <c r="Q4" s="46">
        <f>E6</f>
        <v>0.54700000000000004</v>
      </c>
      <c r="R4" s="46">
        <f>F6</f>
        <v>0.55400000000000005</v>
      </c>
      <c r="S4" s="46">
        <f>G6</f>
        <v>0.55100000000000005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0.52900000000000003</v>
      </c>
      <c r="R5" s="46">
        <f>I10</f>
        <v>0.51600000000000001</v>
      </c>
      <c r="S5" s="46">
        <f>J10</f>
        <v>0.48799999999999999</v>
      </c>
    </row>
    <row r="6" spans="1:19" x14ac:dyDescent="0.2">
      <c r="A6" s="42" t="s">
        <v>17</v>
      </c>
      <c r="B6" s="41">
        <v>0.57699999999999996</v>
      </c>
      <c r="C6" s="41">
        <v>0.59099999999999997</v>
      </c>
      <c r="D6" s="41">
        <v>0.58599999999999997</v>
      </c>
      <c r="E6" s="41">
        <v>0.54700000000000004</v>
      </c>
      <c r="F6" s="41">
        <v>0.55400000000000005</v>
      </c>
      <c r="G6" s="41">
        <v>0.55100000000000005</v>
      </c>
      <c r="H6" s="41">
        <v>0.109</v>
      </c>
      <c r="I6" s="41">
        <v>0.109</v>
      </c>
      <c r="J6" s="41">
        <v>0.11</v>
      </c>
      <c r="K6" s="41">
        <v>0.109</v>
      </c>
      <c r="L6" s="41">
        <v>0.107</v>
      </c>
      <c r="M6" s="41">
        <v>0.113</v>
      </c>
      <c r="N6" s="50">
        <v>340</v>
      </c>
      <c r="P6" s="47">
        <v>360</v>
      </c>
      <c r="Q6" s="46">
        <f>K14</f>
        <v>0.502</v>
      </c>
      <c r="R6" s="46">
        <f>L14</f>
        <v>0.48099999999999998</v>
      </c>
      <c r="S6" s="46">
        <f>M14</f>
        <v>0.46500000000000002</v>
      </c>
    </row>
    <row r="7" spans="1:19" x14ac:dyDescent="0.2">
      <c r="A7" s="42" t="s">
        <v>16</v>
      </c>
      <c r="B7" s="41">
        <v>0.121</v>
      </c>
      <c r="C7" s="41">
        <v>0.113</v>
      </c>
      <c r="D7" s="41">
        <v>0.113</v>
      </c>
      <c r="E7" s="41">
        <v>0.112</v>
      </c>
      <c r="F7" s="41">
        <v>0.112</v>
      </c>
      <c r="G7" s="41">
        <v>0.11</v>
      </c>
      <c r="H7" s="41">
        <v>0.109</v>
      </c>
      <c r="I7" s="41">
        <v>0.108</v>
      </c>
      <c r="J7" s="41">
        <v>0.109</v>
      </c>
      <c r="K7" s="41">
        <v>0.108</v>
      </c>
      <c r="L7" s="41">
        <v>0.107</v>
      </c>
      <c r="M7" s="41">
        <v>0.111</v>
      </c>
      <c r="N7" s="50">
        <v>340</v>
      </c>
      <c r="P7" s="48">
        <v>480</v>
      </c>
      <c r="Q7" s="46">
        <f>B19</f>
        <v>0.48699999999999999</v>
      </c>
      <c r="R7" s="46">
        <f>C19</f>
        <v>0.44</v>
      </c>
      <c r="S7" s="46">
        <f>D19</f>
        <v>0.42199999999999999</v>
      </c>
    </row>
    <row r="8" spans="1:19" x14ac:dyDescent="0.2">
      <c r="P8" s="47">
        <v>600</v>
      </c>
      <c r="Q8" s="46">
        <f>E23</f>
        <v>0.45</v>
      </c>
      <c r="R8" s="46">
        <f>F23</f>
        <v>0.38800000000000001</v>
      </c>
      <c r="S8" s="46">
        <f>G23</f>
        <v>0.36299999999999999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0.57699999999999996</v>
      </c>
      <c r="C10" s="41">
        <v>0.59099999999999997</v>
      </c>
      <c r="D10" s="41">
        <v>0.58599999999999997</v>
      </c>
      <c r="E10" s="41">
        <v>0.54500000000000004</v>
      </c>
      <c r="F10" s="41">
        <v>0.55200000000000005</v>
      </c>
      <c r="G10" s="41">
        <v>0.54800000000000004</v>
      </c>
      <c r="H10" s="41">
        <v>0.52900000000000003</v>
      </c>
      <c r="I10" s="41">
        <v>0.51600000000000001</v>
      </c>
      <c r="J10" s="41">
        <v>0.48799999999999999</v>
      </c>
      <c r="K10" s="41">
        <v>0.11</v>
      </c>
      <c r="L10" s="41">
        <v>0.107</v>
      </c>
      <c r="M10" s="41">
        <v>0.114</v>
      </c>
      <c r="N10" s="40">
        <v>405</v>
      </c>
      <c r="P10" s="38" t="s">
        <v>21</v>
      </c>
      <c r="Q10" s="38">
        <f>SLOPE(Q3:Q8,$P$3:$P$8)</f>
        <v>-2.04047619047619E-4</v>
      </c>
      <c r="R10" s="38">
        <f>SLOPE(R3:R8,$P$3:$P$8)</f>
        <v>-3.2309523809523805E-4</v>
      </c>
      <c r="S10" s="38">
        <f>SLOPE(S3:S8,$P$3:$P$8)</f>
        <v>-3.6547619047619048E-4</v>
      </c>
    </row>
    <row r="11" spans="1:19" x14ac:dyDescent="0.2">
      <c r="A11" s="42" t="s">
        <v>16</v>
      </c>
      <c r="B11" s="41">
        <v>0.121</v>
      </c>
      <c r="C11" s="41">
        <v>0.113</v>
      </c>
      <c r="D11" s="41">
        <v>0.113</v>
      </c>
      <c r="E11" s="41">
        <v>0.112</v>
      </c>
      <c r="F11" s="41">
        <v>0.112</v>
      </c>
      <c r="G11" s="41">
        <v>0.11</v>
      </c>
      <c r="H11" s="41">
        <v>0.109</v>
      </c>
      <c r="I11" s="41">
        <v>0.108</v>
      </c>
      <c r="J11" s="41">
        <v>0.109</v>
      </c>
      <c r="K11" s="41">
        <v>0.108</v>
      </c>
      <c r="L11" s="41">
        <v>0.107</v>
      </c>
      <c r="M11" s="41">
        <v>0.111</v>
      </c>
      <c r="N11" s="40">
        <v>405</v>
      </c>
      <c r="P11" s="38" t="s">
        <v>20</v>
      </c>
      <c r="Q11" s="38">
        <f>_xlfn.STDEV.P(Q10:S10)</f>
        <v>6.8335499477124701E-5</v>
      </c>
    </row>
    <row r="12" spans="1:19" x14ac:dyDescent="0.2">
      <c r="P12" s="38" t="s">
        <v>19</v>
      </c>
      <c r="Q12" s="38">
        <f>AVERAGE(Q10:S10)</f>
        <v>-2.9753968253968253E-4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0.57599999999999996</v>
      </c>
      <c r="C14" s="41">
        <v>0.59</v>
      </c>
      <c r="D14" s="41">
        <v>0.58599999999999997</v>
      </c>
      <c r="E14" s="41">
        <v>0.54500000000000004</v>
      </c>
      <c r="F14" s="41">
        <v>0.55200000000000005</v>
      </c>
      <c r="G14" s="41">
        <v>0.54900000000000004</v>
      </c>
      <c r="H14" s="41">
        <v>0.53</v>
      </c>
      <c r="I14" s="41">
        <v>0.51500000000000001</v>
      </c>
      <c r="J14" s="41">
        <v>0.48799999999999999</v>
      </c>
      <c r="K14" s="41">
        <v>0.502</v>
      </c>
      <c r="L14" s="41">
        <v>0.48099999999999998</v>
      </c>
      <c r="M14" s="41">
        <v>0.46500000000000002</v>
      </c>
      <c r="N14" s="40">
        <v>405</v>
      </c>
    </row>
    <row r="15" spans="1:19" x14ac:dyDescent="0.2">
      <c r="A15" s="42" t="s">
        <v>16</v>
      </c>
      <c r="B15" s="41">
        <v>0.121</v>
      </c>
      <c r="C15" s="41">
        <v>0.113</v>
      </c>
      <c r="D15" s="41">
        <v>0.113</v>
      </c>
      <c r="E15" s="41">
        <v>0.112</v>
      </c>
      <c r="F15" s="41">
        <v>0.112</v>
      </c>
      <c r="G15" s="41">
        <v>0.11</v>
      </c>
      <c r="H15" s="41">
        <v>0.109</v>
      </c>
      <c r="I15" s="41">
        <v>0.108</v>
      </c>
      <c r="J15" s="41">
        <v>0.109</v>
      </c>
      <c r="K15" s="41">
        <v>0.108</v>
      </c>
      <c r="L15" s="41">
        <v>0.107</v>
      </c>
      <c r="M15" s="41">
        <v>0.111</v>
      </c>
      <c r="N15" s="40">
        <v>405</v>
      </c>
    </row>
    <row r="16" spans="1:19" x14ac:dyDescent="0.2">
      <c r="P16" s="38" t="s">
        <v>18</v>
      </c>
      <c r="Q16" s="38">
        <f>Q12*-1</f>
        <v>2.9753968253968253E-4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0.57599999999999996</v>
      </c>
      <c r="C18" s="41">
        <v>0.58899999999999997</v>
      </c>
      <c r="D18" s="41">
        <v>0.58599999999999997</v>
      </c>
      <c r="E18" s="41">
        <v>0.54500000000000004</v>
      </c>
      <c r="F18" s="41">
        <v>0.55200000000000005</v>
      </c>
      <c r="G18" s="41">
        <v>0.54800000000000004</v>
      </c>
      <c r="H18" s="41">
        <v>0.53</v>
      </c>
      <c r="I18" s="41">
        <v>0.51600000000000001</v>
      </c>
      <c r="J18" s="41">
        <v>0.48799999999999999</v>
      </c>
      <c r="K18" s="41">
        <v>0.501</v>
      </c>
      <c r="L18" s="41">
        <v>0.48</v>
      </c>
      <c r="M18" s="41">
        <v>0.46400000000000002</v>
      </c>
      <c r="N18" s="40">
        <v>405</v>
      </c>
    </row>
    <row r="19" spans="1:14" x14ac:dyDescent="0.2">
      <c r="A19" s="42" t="s">
        <v>16</v>
      </c>
      <c r="B19" s="41">
        <v>0.48699999999999999</v>
      </c>
      <c r="C19" s="41">
        <v>0.44</v>
      </c>
      <c r="D19" s="41">
        <v>0.42199999999999999</v>
      </c>
      <c r="E19" s="41">
        <v>0.112</v>
      </c>
      <c r="F19" s="41">
        <v>0.112</v>
      </c>
      <c r="G19" s="41">
        <v>0.11</v>
      </c>
      <c r="H19" s="41">
        <v>0.109</v>
      </c>
      <c r="I19" s="41">
        <v>0.108</v>
      </c>
      <c r="J19" s="41">
        <v>0.109</v>
      </c>
      <c r="K19" s="41">
        <v>0.108</v>
      </c>
      <c r="L19" s="41">
        <v>0.107</v>
      </c>
      <c r="M19" s="41">
        <v>0.111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0.57499999999999996</v>
      </c>
      <c r="C22" s="41">
        <v>0.58899999999999997</v>
      </c>
      <c r="D22" s="41">
        <v>0.58499999999999996</v>
      </c>
      <c r="E22" s="41">
        <v>0.54500000000000004</v>
      </c>
      <c r="F22" s="41">
        <v>0.55300000000000005</v>
      </c>
      <c r="G22" s="41">
        <v>0.54700000000000004</v>
      </c>
      <c r="H22" s="41">
        <v>0.52900000000000003</v>
      </c>
      <c r="I22" s="41">
        <v>0.51600000000000001</v>
      </c>
      <c r="J22" s="41">
        <v>0.48799999999999999</v>
      </c>
      <c r="K22" s="41">
        <v>0.501</v>
      </c>
      <c r="L22" s="41">
        <v>0.48</v>
      </c>
      <c r="M22" s="41">
        <v>0.46500000000000002</v>
      </c>
      <c r="N22" s="40">
        <v>405</v>
      </c>
    </row>
    <row r="23" spans="1:14" x14ac:dyDescent="0.2">
      <c r="A23" s="42" t="s">
        <v>16</v>
      </c>
      <c r="B23" s="41">
        <v>0.48699999999999999</v>
      </c>
      <c r="C23" s="41">
        <v>0.44</v>
      </c>
      <c r="D23" s="41">
        <v>0.42099999999999999</v>
      </c>
      <c r="E23" s="41">
        <v>0.45</v>
      </c>
      <c r="F23" s="41">
        <v>0.38800000000000001</v>
      </c>
      <c r="G23" s="41">
        <v>0.36299999999999999</v>
      </c>
      <c r="H23" s="41">
        <v>0.109</v>
      </c>
      <c r="I23" s="41">
        <v>0.108</v>
      </c>
      <c r="J23" s="41">
        <v>0.109</v>
      </c>
      <c r="K23" s="41">
        <v>0.108</v>
      </c>
      <c r="L23" s="41">
        <v>0.107</v>
      </c>
      <c r="M23" s="41">
        <v>0.111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F376-A2D6-844D-889F-02E7DF17864F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</v>
      </c>
      <c r="C2" s="49">
        <v>0.57999999999999996</v>
      </c>
      <c r="D2" s="49">
        <v>0.58899999999999997</v>
      </c>
      <c r="E2" s="49">
        <v>0.112</v>
      </c>
      <c r="F2" s="49">
        <v>0.11</v>
      </c>
      <c r="G2" s="49">
        <v>0.109</v>
      </c>
      <c r="H2" s="49">
        <v>0.109</v>
      </c>
      <c r="I2" s="49">
        <v>0.108</v>
      </c>
      <c r="J2" s="49">
        <v>0.109</v>
      </c>
      <c r="K2" s="49">
        <v>0.11</v>
      </c>
      <c r="L2" s="49">
        <v>0.112</v>
      </c>
      <c r="M2" s="49">
        <v>0.113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0.11700000000000001</v>
      </c>
      <c r="D3" s="49">
        <v>0.114</v>
      </c>
      <c r="E3" s="49">
        <v>0.113</v>
      </c>
      <c r="F3" s="49">
        <v>0.111</v>
      </c>
      <c r="G3" s="49">
        <v>0.11</v>
      </c>
      <c r="H3" s="49">
        <v>0.109</v>
      </c>
      <c r="I3" s="49">
        <v>0.108</v>
      </c>
      <c r="J3" s="49">
        <v>0.109</v>
      </c>
      <c r="K3" s="49">
        <v>0.108</v>
      </c>
      <c r="L3" s="49">
        <v>0.11600000000000001</v>
      </c>
      <c r="M3" s="49">
        <v>0.11700000000000001</v>
      </c>
      <c r="N3" s="40">
        <v>405</v>
      </c>
      <c r="P3" s="48">
        <v>0</v>
      </c>
      <c r="Q3" s="46">
        <f>B2</f>
        <v>0.6</v>
      </c>
      <c r="R3" s="46">
        <f>C2</f>
        <v>0.57999999999999996</v>
      </c>
      <c r="S3" s="46">
        <f>D2</f>
        <v>0.58899999999999997</v>
      </c>
    </row>
    <row r="4" spans="1:19" x14ac:dyDescent="0.2">
      <c r="P4" s="47">
        <v>120</v>
      </c>
      <c r="Q4" s="46">
        <f>E6</f>
        <v>0.58499999999999996</v>
      </c>
      <c r="R4" s="46">
        <f>F6</f>
        <v>0.55100000000000005</v>
      </c>
      <c r="S4" s="46">
        <f>G6</f>
        <v>0.55600000000000005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0.55700000000000005</v>
      </c>
      <c r="R5" s="46">
        <f>I10</f>
        <v>0.54800000000000004</v>
      </c>
      <c r="S5" s="46">
        <f>J10</f>
        <v>0.54</v>
      </c>
    </row>
    <row r="6" spans="1:19" x14ac:dyDescent="0.2">
      <c r="A6" s="42" t="s">
        <v>17</v>
      </c>
      <c r="B6" s="41">
        <v>0.59899999999999998</v>
      </c>
      <c r="C6" s="41">
        <v>0.57699999999999996</v>
      </c>
      <c r="D6" s="41">
        <v>0.58599999999999997</v>
      </c>
      <c r="E6" s="41">
        <v>0.58499999999999996</v>
      </c>
      <c r="F6" s="41">
        <v>0.55100000000000005</v>
      </c>
      <c r="G6" s="41">
        <v>0.55600000000000005</v>
      </c>
      <c r="H6" s="41">
        <v>0.109</v>
      </c>
      <c r="I6" s="41">
        <v>0.108</v>
      </c>
      <c r="J6" s="41">
        <v>0.109</v>
      </c>
      <c r="K6" s="41">
        <v>0.11</v>
      </c>
      <c r="L6" s="41">
        <v>0.112</v>
      </c>
      <c r="M6" s="41">
        <v>0.113</v>
      </c>
      <c r="N6" s="50">
        <v>340</v>
      </c>
      <c r="P6" s="47">
        <v>360</v>
      </c>
      <c r="Q6" s="46">
        <f>K14</f>
        <v>0.53800000000000003</v>
      </c>
      <c r="R6" s="46">
        <f>L14</f>
        <v>0.53800000000000003</v>
      </c>
      <c r="S6" s="46">
        <f>M14</f>
        <v>0.505</v>
      </c>
    </row>
    <row r="7" spans="1:19" x14ac:dyDescent="0.2">
      <c r="A7" s="42" t="s">
        <v>16</v>
      </c>
      <c r="B7" s="41">
        <v>0.126</v>
      </c>
      <c r="C7" s="41">
        <v>0.11700000000000001</v>
      </c>
      <c r="D7" s="41">
        <v>0.114</v>
      </c>
      <c r="E7" s="41">
        <v>0.113</v>
      </c>
      <c r="F7" s="41">
        <v>0.111</v>
      </c>
      <c r="G7" s="41">
        <v>0.11</v>
      </c>
      <c r="H7" s="41">
        <v>0.109</v>
      </c>
      <c r="I7" s="41">
        <v>0.108</v>
      </c>
      <c r="J7" s="41">
        <v>0.109</v>
      </c>
      <c r="K7" s="41">
        <v>0.108</v>
      </c>
      <c r="L7" s="41">
        <v>0.11600000000000001</v>
      </c>
      <c r="M7" s="41">
        <v>0.11799999999999999</v>
      </c>
      <c r="N7" s="50">
        <v>340</v>
      </c>
      <c r="P7" s="48">
        <v>480</v>
      </c>
      <c r="Q7" s="46">
        <f>B19</f>
        <v>0.54500000000000004</v>
      </c>
      <c r="R7" s="46">
        <f>C19</f>
        <v>0.53100000000000003</v>
      </c>
      <c r="S7" s="46">
        <f>D19</f>
        <v>0.52500000000000002</v>
      </c>
    </row>
    <row r="8" spans="1:19" x14ac:dyDescent="0.2">
      <c r="P8" s="47">
        <v>600</v>
      </c>
      <c r="Q8" s="46">
        <f>E23</f>
        <v>0.50600000000000001</v>
      </c>
      <c r="R8" s="46">
        <f>F23</f>
        <v>0.503</v>
      </c>
      <c r="S8" s="46">
        <f>G23</f>
        <v>0.50900000000000001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0.59899999999999998</v>
      </c>
      <c r="C10" s="41">
        <v>0.57799999999999996</v>
      </c>
      <c r="D10" s="41">
        <v>0.58599999999999997</v>
      </c>
      <c r="E10" s="41">
        <v>0.57699999999999996</v>
      </c>
      <c r="F10" s="41">
        <v>0.54800000000000004</v>
      </c>
      <c r="G10" s="41">
        <v>0.55300000000000005</v>
      </c>
      <c r="H10" s="41">
        <v>0.55700000000000005</v>
      </c>
      <c r="I10" s="41">
        <v>0.54800000000000004</v>
      </c>
      <c r="J10" s="41">
        <v>0.54</v>
      </c>
      <c r="K10" s="41">
        <v>0.11</v>
      </c>
      <c r="L10" s="41">
        <v>0.112</v>
      </c>
      <c r="M10" s="41">
        <v>0.113</v>
      </c>
      <c r="N10" s="40">
        <v>405</v>
      </c>
      <c r="P10" s="38" t="s">
        <v>21</v>
      </c>
      <c r="Q10" s="38">
        <f>SLOPE(Q3:Q8,$P$3:$P$8)</f>
        <v>-1.4499999999999992E-4</v>
      </c>
      <c r="R10" s="38">
        <f>SLOPE(R3:R8,$P$3:$P$8)</f>
        <v>-1.0833333333333329E-4</v>
      </c>
      <c r="S10" s="38">
        <f>SLOPE(S3:S8,$P$3:$P$8)</f>
        <v>-1.257142857142857E-4</v>
      </c>
    </row>
    <row r="11" spans="1:19" x14ac:dyDescent="0.2">
      <c r="A11" s="42" t="s">
        <v>16</v>
      </c>
      <c r="B11" s="41">
        <v>0.126</v>
      </c>
      <c r="C11" s="41">
        <v>0.11700000000000001</v>
      </c>
      <c r="D11" s="41">
        <v>0.114</v>
      </c>
      <c r="E11" s="41">
        <v>0.113</v>
      </c>
      <c r="F11" s="41">
        <v>0.111</v>
      </c>
      <c r="G11" s="41">
        <v>0.11</v>
      </c>
      <c r="H11" s="41">
        <v>0.109</v>
      </c>
      <c r="I11" s="41">
        <v>0.108</v>
      </c>
      <c r="J11" s="41">
        <v>0.109</v>
      </c>
      <c r="K11" s="41">
        <v>0.108</v>
      </c>
      <c r="L11" s="41">
        <v>0.11600000000000001</v>
      </c>
      <c r="M11" s="41">
        <v>0.11700000000000001</v>
      </c>
      <c r="N11" s="40">
        <v>405</v>
      </c>
      <c r="P11" s="38" t="s">
        <v>20</v>
      </c>
      <c r="Q11" s="38">
        <f>_xlfn.STDEV.P(Q10:S10)</f>
        <v>1.4975835074559203E-5</v>
      </c>
    </row>
    <row r="12" spans="1:19" x14ac:dyDescent="0.2">
      <c r="P12" s="38" t="s">
        <v>19</v>
      </c>
      <c r="Q12" s="38">
        <f>AVERAGE(Q10:S10)</f>
        <v>-1.263492063492063E-4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0.59899999999999998</v>
      </c>
      <c r="C14" s="41">
        <v>0.57799999999999996</v>
      </c>
      <c r="D14" s="41">
        <v>0.58699999999999997</v>
      </c>
      <c r="E14" s="41">
        <v>0.57699999999999996</v>
      </c>
      <c r="F14" s="41">
        <v>0.54900000000000004</v>
      </c>
      <c r="G14" s="41">
        <v>0.55200000000000005</v>
      </c>
      <c r="H14" s="41">
        <v>0.55600000000000005</v>
      </c>
      <c r="I14" s="41">
        <v>0.55100000000000005</v>
      </c>
      <c r="J14" s="41">
        <v>0.54200000000000004</v>
      </c>
      <c r="K14" s="41">
        <v>0.53800000000000003</v>
      </c>
      <c r="L14" s="41">
        <v>0.53800000000000003</v>
      </c>
      <c r="M14" s="41">
        <v>0.505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0.11700000000000001</v>
      </c>
      <c r="D15" s="41">
        <v>0.114</v>
      </c>
      <c r="E15" s="41">
        <v>0.113</v>
      </c>
      <c r="F15" s="41">
        <v>0.111</v>
      </c>
      <c r="G15" s="41">
        <v>0.11</v>
      </c>
      <c r="H15" s="41">
        <v>0.109</v>
      </c>
      <c r="I15" s="41">
        <v>0.108</v>
      </c>
      <c r="J15" s="41">
        <v>0.109</v>
      </c>
      <c r="K15" s="41">
        <v>0.108</v>
      </c>
      <c r="L15" s="41">
        <v>0.11600000000000001</v>
      </c>
      <c r="M15" s="41">
        <v>0.11700000000000001</v>
      </c>
      <c r="N15" s="40">
        <v>405</v>
      </c>
    </row>
    <row r="16" spans="1:19" x14ac:dyDescent="0.2">
      <c r="P16" s="38" t="s">
        <v>18</v>
      </c>
      <c r="Q16" s="38">
        <f>Q12*-1</f>
        <v>1.263492063492063E-4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0.59899999999999998</v>
      </c>
      <c r="C18" s="41">
        <v>0.57799999999999996</v>
      </c>
      <c r="D18" s="41">
        <v>0.58499999999999996</v>
      </c>
      <c r="E18" s="41">
        <v>0.57599999999999996</v>
      </c>
      <c r="F18" s="41">
        <v>0.54900000000000004</v>
      </c>
      <c r="G18" s="41">
        <v>0.55300000000000005</v>
      </c>
      <c r="H18" s="41">
        <v>0.55600000000000005</v>
      </c>
      <c r="I18" s="41">
        <v>0.55100000000000005</v>
      </c>
      <c r="J18" s="41">
        <v>0.54200000000000004</v>
      </c>
      <c r="K18" s="41">
        <v>0.53800000000000003</v>
      </c>
      <c r="L18" s="41">
        <v>0.53800000000000003</v>
      </c>
      <c r="M18" s="41">
        <v>0.499</v>
      </c>
      <c r="N18" s="40">
        <v>405</v>
      </c>
    </row>
    <row r="19" spans="1:14" x14ac:dyDescent="0.2">
      <c r="A19" s="42" t="s">
        <v>16</v>
      </c>
      <c r="B19" s="41">
        <v>0.54500000000000004</v>
      </c>
      <c r="C19" s="41">
        <v>0.53100000000000003</v>
      </c>
      <c r="D19" s="41">
        <v>0.52500000000000002</v>
      </c>
      <c r="E19" s="41">
        <v>0.113</v>
      </c>
      <c r="F19" s="41">
        <v>0.111</v>
      </c>
      <c r="G19" s="41">
        <v>0.11</v>
      </c>
      <c r="H19" s="41">
        <v>0.109</v>
      </c>
      <c r="I19" s="41">
        <v>0.108</v>
      </c>
      <c r="J19" s="41">
        <v>0.109</v>
      </c>
      <c r="K19" s="41">
        <v>0.108</v>
      </c>
      <c r="L19" s="41">
        <v>0.11600000000000001</v>
      </c>
      <c r="M19" s="41">
        <v>0.11700000000000001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0.59799999999999998</v>
      </c>
      <c r="C22" s="41">
        <v>0.57799999999999996</v>
      </c>
      <c r="D22" s="41">
        <v>0.58499999999999996</v>
      </c>
      <c r="E22" s="41">
        <v>0.57399999999999995</v>
      </c>
      <c r="F22" s="41">
        <v>0.54900000000000004</v>
      </c>
      <c r="G22" s="41">
        <v>0.55200000000000005</v>
      </c>
      <c r="H22" s="41">
        <v>0.55600000000000005</v>
      </c>
      <c r="I22" s="41">
        <v>0.55200000000000005</v>
      </c>
      <c r="J22" s="41">
        <v>0.54200000000000004</v>
      </c>
      <c r="K22" s="41">
        <v>0.53800000000000003</v>
      </c>
      <c r="L22" s="41">
        <v>0.53800000000000003</v>
      </c>
      <c r="M22" s="41">
        <v>0.502</v>
      </c>
      <c r="N22" s="40">
        <v>405</v>
      </c>
    </row>
    <row r="23" spans="1:14" x14ac:dyDescent="0.2">
      <c r="A23" s="42" t="s">
        <v>16</v>
      </c>
      <c r="B23" s="41">
        <v>0.54700000000000004</v>
      </c>
      <c r="C23" s="41">
        <v>0.52900000000000003</v>
      </c>
      <c r="D23" s="41">
        <v>0.52400000000000002</v>
      </c>
      <c r="E23" s="41">
        <v>0.50600000000000001</v>
      </c>
      <c r="F23" s="41">
        <v>0.503</v>
      </c>
      <c r="G23" s="41">
        <v>0.50900000000000001</v>
      </c>
      <c r="H23" s="41">
        <v>0.109</v>
      </c>
      <c r="I23" s="41">
        <v>0.108</v>
      </c>
      <c r="J23" s="41">
        <v>0.109</v>
      </c>
      <c r="K23" s="41">
        <v>0.108</v>
      </c>
      <c r="L23" s="41">
        <v>0.11600000000000001</v>
      </c>
      <c r="M23" s="41">
        <v>0.11799999999999999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8691-7977-534D-A8E5-3795DB9933F5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0.59499999999999997</v>
      </c>
      <c r="C2" s="49">
        <v>0.58899999999999997</v>
      </c>
      <c r="D2" s="49">
        <v>0.58099999999999996</v>
      </c>
      <c r="E2" s="49">
        <v>0.113</v>
      </c>
      <c r="F2" s="49">
        <v>0.111</v>
      </c>
      <c r="G2" s="49">
        <v>0.109</v>
      </c>
      <c r="H2" s="49">
        <v>0.108</v>
      </c>
      <c r="I2" s="49">
        <v>0.108</v>
      </c>
      <c r="J2" s="49">
        <v>0.11</v>
      </c>
      <c r="K2" s="49">
        <v>0.113</v>
      </c>
      <c r="L2" s="49">
        <v>0.115</v>
      </c>
      <c r="M2" s="49">
        <v>0.11799999999999999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0.125</v>
      </c>
      <c r="C3" s="49">
        <v>0.126</v>
      </c>
      <c r="D3" s="49">
        <v>0.12</v>
      </c>
      <c r="E3" s="49">
        <v>0.115</v>
      </c>
      <c r="F3" s="49">
        <v>0.112</v>
      </c>
      <c r="G3" s="49">
        <v>0.11</v>
      </c>
      <c r="H3" s="49">
        <v>0.108</v>
      </c>
      <c r="I3" s="49">
        <v>0.11</v>
      </c>
      <c r="J3" s="49">
        <v>0.111</v>
      </c>
      <c r="K3" s="49">
        <v>0.11700000000000001</v>
      </c>
      <c r="L3" s="49">
        <v>0.115</v>
      </c>
      <c r="M3" s="49">
        <v>0.11899999999999999</v>
      </c>
      <c r="N3" s="40">
        <v>405</v>
      </c>
      <c r="P3" s="48">
        <v>0</v>
      </c>
      <c r="Q3" s="46">
        <f>B2</f>
        <v>0.59499999999999997</v>
      </c>
      <c r="R3" s="46">
        <f>C2</f>
        <v>0.58899999999999997</v>
      </c>
      <c r="S3" s="46">
        <f>D2</f>
        <v>0.58099999999999996</v>
      </c>
    </row>
    <row r="4" spans="1:19" x14ac:dyDescent="0.2">
      <c r="P4" s="47">
        <v>120</v>
      </c>
      <c r="Q4" s="46">
        <f>E6</f>
        <v>0.57099999999999995</v>
      </c>
      <c r="R4" s="46">
        <f>F6</f>
        <v>0.56200000000000006</v>
      </c>
      <c r="S4" s="46">
        <f>G6</f>
        <v>0.57699999999999996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0.53300000000000003</v>
      </c>
      <c r="R5" s="46">
        <f>I10</f>
        <v>0.53900000000000003</v>
      </c>
      <c r="S5" s="46">
        <f>J10</f>
        <v>0.54500000000000004</v>
      </c>
    </row>
    <row r="6" spans="1:19" x14ac:dyDescent="0.2">
      <c r="A6" s="42" t="s">
        <v>17</v>
      </c>
      <c r="B6" s="41">
        <v>0.59199999999999997</v>
      </c>
      <c r="C6" s="41">
        <v>0.58499999999999996</v>
      </c>
      <c r="D6" s="41">
        <v>0.57699999999999996</v>
      </c>
      <c r="E6" s="41">
        <v>0.57099999999999995</v>
      </c>
      <c r="F6" s="41">
        <v>0.56200000000000006</v>
      </c>
      <c r="G6" s="41">
        <v>0.57699999999999996</v>
      </c>
      <c r="H6" s="41">
        <v>0.108</v>
      </c>
      <c r="I6" s="41">
        <v>0.108</v>
      </c>
      <c r="J6" s="41">
        <v>0.11</v>
      </c>
      <c r="K6" s="41">
        <v>0.113</v>
      </c>
      <c r="L6" s="41">
        <v>0.115</v>
      </c>
      <c r="M6" s="41">
        <v>0.11799999999999999</v>
      </c>
      <c r="N6" s="50">
        <v>340</v>
      </c>
      <c r="P6" s="47">
        <v>360</v>
      </c>
      <c r="Q6" s="46">
        <f>K14</f>
        <v>0.52100000000000002</v>
      </c>
      <c r="R6" s="46">
        <f>L14</f>
        <v>0.54800000000000004</v>
      </c>
      <c r="S6" s="46">
        <f>M14</f>
        <v>0.54200000000000004</v>
      </c>
    </row>
    <row r="7" spans="1:19" x14ac:dyDescent="0.2">
      <c r="A7" s="42" t="s">
        <v>16</v>
      </c>
      <c r="B7" s="41">
        <v>0.125</v>
      </c>
      <c r="C7" s="41">
        <v>0.126</v>
      </c>
      <c r="D7" s="41">
        <v>0.12</v>
      </c>
      <c r="E7" s="41">
        <v>0.115</v>
      </c>
      <c r="F7" s="41">
        <v>0.112</v>
      </c>
      <c r="G7" s="41">
        <v>0.11</v>
      </c>
      <c r="H7" s="41">
        <v>0.108</v>
      </c>
      <c r="I7" s="41">
        <v>0.11</v>
      </c>
      <c r="J7" s="41">
        <v>0.111</v>
      </c>
      <c r="K7" s="41">
        <v>0.11700000000000001</v>
      </c>
      <c r="L7" s="41">
        <v>0.115</v>
      </c>
      <c r="M7" s="41">
        <v>0.11899999999999999</v>
      </c>
      <c r="N7" s="50">
        <v>340</v>
      </c>
      <c r="P7" s="48">
        <v>480</v>
      </c>
      <c r="Q7" s="46">
        <f>B19</f>
        <v>0.499</v>
      </c>
      <c r="R7" s="46">
        <f>C19</f>
        <v>0.53800000000000003</v>
      </c>
      <c r="S7" s="46">
        <f>D19</f>
        <v>0.51700000000000002</v>
      </c>
    </row>
    <row r="8" spans="1:19" x14ac:dyDescent="0.2">
      <c r="P8" s="47">
        <v>600</v>
      </c>
      <c r="Q8" s="46">
        <f>E23</f>
        <v>0.46100000000000002</v>
      </c>
      <c r="R8" s="46">
        <f>F23</f>
        <v>0.499</v>
      </c>
      <c r="S8" s="46">
        <f>G23</f>
        <v>0.48099999999999998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0.59299999999999997</v>
      </c>
      <c r="C10" s="41">
        <v>0.58599999999999997</v>
      </c>
      <c r="D10" s="41">
        <v>0.57399999999999995</v>
      </c>
      <c r="E10" s="41">
        <v>0.56799999999999995</v>
      </c>
      <c r="F10" s="41">
        <v>0.56000000000000005</v>
      </c>
      <c r="G10" s="41">
        <v>0.57499999999999996</v>
      </c>
      <c r="H10" s="41">
        <v>0.53300000000000003</v>
      </c>
      <c r="I10" s="41">
        <v>0.53900000000000003</v>
      </c>
      <c r="J10" s="41">
        <v>0.54500000000000004</v>
      </c>
      <c r="K10" s="41">
        <v>0.113</v>
      </c>
      <c r="L10" s="41">
        <v>0.115</v>
      </c>
      <c r="M10" s="41">
        <v>0.11700000000000001</v>
      </c>
      <c r="N10" s="40">
        <v>405</v>
      </c>
      <c r="P10" s="38" t="s">
        <v>21</v>
      </c>
      <c r="Q10" s="38">
        <f>SLOPE(Q3:Q8,$P$3:$P$8)</f>
        <v>-2.138095238095237E-4</v>
      </c>
      <c r="R10" s="38">
        <f>SLOPE(R3:R8,$P$3:$P$8)</f>
        <v>-1.2214285714285712E-4</v>
      </c>
      <c r="S10" s="38">
        <f>SLOPE(S3:S8,$P$3:$P$8)</f>
        <v>-1.6261904761904756E-4</v>
      </c>
    </row>
    <row r="11" spans="1:19" x14ac:dyDescent="0.2">
      <c r="A11" s="42" t="s">
        <v>16</v>
      </c>
      <c r="B11" s="41">
        <v>0.125</v>
      </c>
      <c r="C11" s="41">
        <v>0.126</v>
      </c>
      <c r="D11" s="41">
        <v>0.12</v>
      </c>
      <c r="E11" s="41">
        <v>0.115</v>
      </c>
      <c r="F11" s="41">
        <v>0.112</v>
      </c>
      <c r="G11" s="41">
        <v>0.11</v>
      </c>
      <c r="H11" s="41">
        <v>0.108</v>
      </c>
      <c r="I11" s="41">
        <v>0.11</v>
      </c>
      <c r="J11" s="41">
        <v>0.111</v>
      </c>
      <c r="K11" s="41">
        <v>0.11700000000000001</v>
      </c>
      <c r="L11" s="41">
        <v>0.115</v>
      </c>
      <c r="M11" s="41">
        <v>0.11899999999999999</v>
      </c>
      <c r="N11" s="40">
        <v>405</v>
      </c>
      <c r="P11" s="38" t="s">
        <v>20</v>
      </c>
      <c r="Q11" s="38">
        <f>_xlfn.STDEV.P(Q10:S10)</f>
        <v>3.7507872693387558E-5</v>
      </c>
    </row>
    <row r="12" spans="1:19" x14ac:dyDescent="0.2">
      <c r="P12" s="38" t="s">
        <v>19</v>
      </c>
      <c r="Q12" s="38">
        <f>AVERAGE(Q10:S10)</f>
        <v>-1.6619047619047611E-4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0.59199999999999997</v>
      </c>
      <c r="C14" s="41">
        <v>0.58699999999999997</v>
      </c>
      <c r="D14" s="41">
        <v>0.57399999999999995</v>
      </c>
      <c r="E14" s="41">
        <v>0.56899999999999995</v>
      </c>
      <c r="F14" s="41">
        <v>0.56000000000000005</v>
      </c>
      <c r="G14" s="41">
        <v>0.57499999999999996</v>
      </c>
      <c r="H14" s="41">
        <v>0.53100000000000003</v>
      </c>
      <c r="I14" s="41">
        <v>0.53700000000000003</v>
      </c>
      <c r="J14" s="41">
        <v>0.54400000000000004</v>
      </c>
      <c r="K14" s="41">
        <v>0.52100000000000002</v>
      </c>
      <c r="L14" s="41">
        <v>0.54800000000000004</v>
      </c>
      <c r="M14" s="41">
        <v>0.54200000000000004</v>
      </c>
      <c r="N14" s="40">
        <v>405</v>
      </c>
    </row>
    <row r="15" spans="1:19" x14ac:dyDescent="0.2">
      <c r="A15" s="42" t="s">
        <v>16</v>
      </c>
      <c r="B15" s="41">
        <v>0.125</v>
      </c>
      <c r="C15" s="41">
        <v>0.126</v>
      </c>
      <c r="D15" s="41">
        <v>0.12</v>
      </c>
      <c r="E15" s="41">
        <v>0.115</v>
      </c>
      <c r="F15" s="41">
        <v>0.112</v>
      </c>
      <c r="G15" s="41">
        <v>0.11</v>
      </c>
      <c r="H15" s="41">
        <v>0.108</v>
      </c>
      <c r="I15" s="41">
        <v>0.11</v>
      </c>
      <c r="J15" s="41">
        <v>0.111</v>
      </c>
      <c r="K15" s="41">
        <v>0.11700000000000001</v>
      </c>
      <c r="L15" s="41">
        <v>0.115</v>
      </c>
      <c r="M15" s="41">
        <v>0.11899999999999999</v>
      </c>
      <c r="N15" s="40">
        <v>405</v>
      </c>
    </row>
    <row r="16" spans="1:19" x14ac:dyDescent="0.2">
      <c r="P16" s="38" t="s">
        <v>18</v>
      </c>
      <c r="Q16" s="38">
        <f>Q12*-1</f>
        <v>1.6619047619047611E-4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0.59399999999999997</v>
      </c>
      <c r="C18" s="41">
        <v>0.58599999999999997</v>
      </c>
      <c r="D18" s="41">
        <v>0.57099999999999995</v>
      </c>
      <c r="E18" s="41">
        <v>0.56799999999999995</v>
      </c>
      <c r="F18" s="41">
        <v>0.55800000000000005</v>
      </c>
      <c r="G18" s="41">
        <v>0.57499999999999996</v>
      </c>
      <c r="H18" s="41">
        <v>0.53200000000000003</v>
      </c>
      <c r="I18" s="41">
        <v>0.53500000000000003</v>
      </c>
      <c r="J18" s="41">
        <v>0.54400000000000004</v>
      </c>
      <c r="K18" s="41">
        <v>0.52</v>
      </c>
      <c r="L18" s="41">
        <v>0.54600000000000004</v>
      </c>
      <c r="M18" s="41">
        <v>0.54100000000000004</v>
      </c>
      <c r="N18" s="40">
        <v>405</v>
      </c>
    </row>
    <row r="19" spans="1:14" x14ac:dyDescent="0.2">
      <c r="A19" s="42" t="s">
        <v>16</v>
      </c>
      <c r="B19" s="41">
        <v>0.499</v>
      </c>
      <c r="C19" s="41">
        <v>0.53800000000000003</v>
      </c>
      <c r="D19" s="41">
        <v>0.51700000000000002</v>
      </c>
      <c r="E19" s="41">
        <v>0.115</v>
      </c>
      <c r="F19" s="41">
        <v>0.112</v>
      </c>
      <c r="G19" s="41">
        <v>0.11</v>
      </c>
      <c r="H19" s="41">
        <v>0.108</v>
      </c>
      <c r="I19" s="41">
        <v>0.11</v>
      </c>
      <c r="J19" s="41">
        <v>0.111</v>
      </c>
      <c r="K19" s="41">
        <v>0.11700000000000001</v>
      </c>
      <c r="L19" s="41">
        <v>0.115</v>
      </c>
      <c r="M19" s="41">
        <v>0.11899999999999999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0.59399999999999997</v>
      </c>
      <c r="C22" s="41">
        <v>0.58599999999999997</v>
      </c>
      <c r="D22" s="41">
        <v>0.56899999999999995</v>
      </c>
      <c r="E22" s="41">
        <v>0.56699999999999995</v>
      </c>
      <c r="F22" s="41">
        <v>0.55700000000000005</v>
      </c>
      <c r="G22" s="41">
        <v>0.57399999999999995</v>
      </c>
      <c r="H22" s="41">
        <v>0.53100000000000003</v>
      </c>
      <c r="I22" s="41">
        <v>0.53500000000000003</v>
      </c>
      <c r="J22" s="41">
        <v>0.54300000000000004</v>
      </c>
      <c r="K22" s="41">
        <v>0.52</v>
      </c>
      <c r="L22" s="41">
        <v>0.54500000000000004</v>
      </c>
      <c r="M22" s="41">
        <v>0.54100000000000004</v>
      </c>
      <c r="N22" s="40">
        <v>405</v>
      </c>
    </row>
    <row r="23" spans="1:14" x14ac:dyDescent="0.2">
      <c r="A23" s="42" t="s">
        <v>16</v>
      </c>
      <c r="B23" s="41">
        <v>0.497</v>
      </c>
      <c r="C23" s="41">
        <v>0.53500000000000003</v>
      </c>
      <c r="D23" s="41">
        <v>0.51600000000000001</v>
      </c>
      <c r="E23" s="41">
        <v>0.46100000000000002</v>
      </c>
      <c r="F23" s="41">
        <v>0.499</v>
      </c>
      <c r="G23" s="41">
        <v>0.48099999999999998</v>
      </c>
      <c r="H23" s="41">
        <v>0.108</v>
      </c>
      <c r="I23" s="41">
        <v>0.11</v>
      </c>
      <c r="J23" s="41">
        <v>0.111</v>
      </c>
      <c r="K23" s="41">
        <v>0.11700000000000001</v>
      </c>
      <c r="L23" s="41">
        <v>0.115</v>
      </c>
      <c r="M23" s="41">
        <v>0.11899999999999999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8D60-5142-9541-99F0-46CFD71D22C5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0.60899999999999999</v>
      </c>
      <c r="C2" s="49">
        <v>0.59099999999999997</v>
      </c>
      <c r="D2" s="49">
        <v>0.60399999999999998</v>
      </c>
      <c r="E2" s="49">
        <v>0.109</v>
      </c>
      <c r="F2" s="49">
        <v>0.107</v>
      </c>
      <c r="G2" s="49">
        <v>0.109</v>
      </c>
      <c r="H2" s="49">
        <v>0.112</v>
      </c>
      <c r="I2" s="49">
        <v>0.111</v>
      </c>
      <c r="J2" s="49">
        <v>0.113</v>
      </c>
      <c r="K2" s="49">
        <v>0.11799999999999999</v>
      </c>
      <c r="L2" s="49">
        <v>0.122</v>
      </c>
      <c r="M2" s="49">
        <v>0.129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</v>
      </c>
      <c r="C3" s="49">
        <v>0.11600000000000001</v>
      </c>
      <c r="D3" s="49">
        <v>0.113</v>
      </c>
      <c r="E3" s="49">
        <v>0.111</v>
      </c>
      <c r="F3" s="49">
        <v>0.109</v>
      </c>
      <c r="G3" s="49">
        <v>0.109</v>
      </c>
      <c r="H3" s="49">
        <v>0.112</v>
      </c>
      <c r="I3" s="49">
        <v>0.112</v>
      </c>
      <c r="J3" s="49">
        <v>0.11799999999999999</v>
      </c>
      <c r="K3" s="49">
        <v>0.121</v>
      </c>
      <c r="L3" s="49">
        <v>0.124</v>
      </c>
      <c r="M3" s="49">
        <v>0.128</v>
      </c>
      <c r="N3" s="40">
        <v>405</v>
      </c>
      <c r="P3" s="48">
        <v>0</v>
      </c>
      <c r="Q3" s="46">
        <f>B2</f>
        <v>0.60899999999999999</v>
      </c>
      <c r="R3" s="46">
        <f>C2</f>
        <v>0.59099999999999997</v>
      </c>
      <c r="S3" s="46">
        <f>D2</f>
        <v>0.60399999999999998</v>
      </c>
    </row>
    <row r="4" spans="1:19" x14ac:dyDescent="0.2">
      <c r="P4" s="47">
        <v>120</v>
      </c>
      <c r="Q4" s="46">
        <f>E6</f>
        <v>0.55900000000000005</v>
      </c>
      <c r="R4" s="46">
        <f>F6</f>
        <v>0.56000000000000005</v>
      </c>
      <c r="S4" s="46">
        <f>G6</f>
        <v>0.57799999999999996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0.54100000000000004</v>
      </c>
      <c r="R5" s="46">
        <f>I10</f>
        <v>0.54400000000000004</v>
      </c>
      <c r="S5" s="46">
        <f>J10</f>
        <v>0.55500000000000005</v>
      </c>
    </row>
    <row r="6" spans="1:19" x14ac:dyDescent="0.2">
      <c r="A6" s="42" t="s">
        <v>17</v>
      </c>
      <c r="B6" s="41">
        <v>0.60799999999999998</v>
      </c>
      <c r="C6" s="41">
        <v>0.58799999999999997</v>
      </c>
      <c r="D6" s="41">
        <v>0.60199999999999998</v>
      </c>
      <c r="E6" s="41">
        <v>0.55900000000000005</v>
      </c>
      <c r="F6" s="41">
        <v>0.56000000000000005</v>
      </c>
      <c r="G6" s="41">
        <v>0.57799999999999996</v>
      </c>
      <c r="H6" s="41">
        <v>0.111</v>
      </c>
      <c r="I6" s="41">
        <v>0.111</v>
      </c>
      <c r="J6" s="41">
        <v>0.113</v>
      </c>
      <c r="K6" s="41">
        <v>0.11799999999999999</v>
      </c>
      <c r="L6" s="41">
        <v>0.122</v>
      </c>
      <c r="M6" s="41">
        <v>0.129</v>
      </c>
      <c r="N6" s="50">
        <v>340</v>
      </c>
      <c r="P6" s="47">
        <v>360</v>
      </c>
      <c r="Q6" s="46">
        <f>K14</f>
        <v>0.51500000000000001</v>
      </c>
      <c r="R6" s="46">
        <f>L14</f>
        <v>0.52800000000000002</v>
      </c>
      <c r="S6" s="46">
        <f>M14</f>
        <v>0.56799999999999995</v>
      </c>
    </row>
    <row r="7" spans="1:19" x14ac:dyDescent="0.2">
      <c r="A7" s="42" t="s">
        <v>16</v>
      </c>
      <c r="B7" s="41">
        <v>0.12</v>
      </c>
      <c r="C7" s="41">
        <v>0.11600000000000001</v>
      </c>
      <c r="D7" s="41">
        <v>0.113</v>
      </c>
      <c r="E7" s="41">
        <v>0.111</v>
      </c>
      <c r="F7" s="41">
        <v>0.109</v>
      </c>
      <c r="G7" s="41">
        <v>0.109</v>
      </c>
      <c r="H7" s="41">
        <v>0.112</v>
      </c>
      <c r="I7" s="41">
        <v>0.113</v>
      </c>
      <c r="J7" s="41">
        <v>0.11799999999999999</v>
      </c>
      <c r="K7" s="41">
        <v>0.121</v>
      </c>
      <c r="L7" s="41">
        <v>0.124</v>
      </c>
      <c r="M7" s="41">
        <v>0.128</v>
      </c>
      <c r="N7" s="50">
        <v>340</v>
      </c>
      <c r="P7" s="48">
        <v>480</v>
      </c>
      <c r="Q7" s="46">
        <f>B19</f>
        <v>0.48099999999999998</v>
      </c>
      <c r="R7" s="46">
        <f>C19</f>
        <v>0.49399999999999999</v>
      </c>
      <c r="S7" s="46">
        <f>D19</f>
        <v>0.53300000000000003</v>
      </c>
    </row>
    <row r="8" spans="1:19" x14ac:dyDescent="0.2">
      <c r="P8" s="47">
        <v>600</v>
      </c>
      <c r="Q8" s="46">
        <f>E23</f>
        <v>0.438</v>
      </c>
      <c r="R8" s="46">
        <f>F23</f>
        <v>0.45200000000000001</v>
      </c>
      <c r="S8" s="46">
        <f>G23</f>
        <v>0.501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0.60799999999999998</v>
      </c>
      <c r="C10" s="41">
        <v>0.58899999999999997</v>
      </c>
      <c r="D10" s="41">
        <v>0.60299999999999998</v>
      </c>
      <c r="E10" s="41">
        <v>0.55800000000000005</v>
      </c>
      <c r="F10" s="41">
        <v>0.55900000000000005</v>
      </c>
      <c r="G10" s="41">
        <v>0.57799999999999996</v>
      </c>
      <c r="H10" s="41">
        <v>0.54100000000000004</v>
      </c>
      <c r="I10" s="41">
        <v>0.54400000000000004</v>
      </c>
      <c r="J10" s="41">
        <v>0.55500000000000005</v>
      </c>
      <c r="K10" s="41">
        <v>0.11799999999999999</v>
      </c>
      <c r="L10" s="41">
        <v>0.122</v>
      </c>
      <c r="M10" s="41">
        <v>0.129</v>
      </c>
      <c r="N10" s="40">
        <v>405</v>
      </c>
      <c r="P10" s="38" t="s">
        <v>21</v>
      </c>
      <c r="Q10" s="38">
        <f>SLOPE(Q3:Q8,$P$3:$P$8)</f>
        <v>-2.6547619047619049E-4</v>
      </c>
      <c r="R10" s="38">
        <f>SLOPE(R3:R8,$P$3:$P$8)</f>
        <v>-2.1642857142857143E-4</v>
      </c>
      <c r="S10" s="38">
        <f>SLOPE(S3:S8,$P$3:$P$8)</f>
        <v>-1.5166666666666659E-4</v>
      </c>
    </row>
    <row r="11" spans="1:19" x14ac:dyDescent="0.2">
      <c r="A11" s="42" t="s">
        <v>16</v>
      </c>
      <c r="B11" s="41">
        <v>0.12</v>
      </c>
      <c r="C11" s="41">
        <v>0.11600000000000001</v>
      </c>
      <c r="D11" s="41">
        <v>0.113</v>
      </c>
      <c r="E11" s="41">
        <v>0.111</v>
      </c>
      <c r="F11" s="41">
        <v>0.109</v>
      </c>
      <c r="G11" s="41">
        <v>0.109</v>
      </c>
      <c r="H11" s="41">
        <v>0.112</v>
      </c>
      <c r="I11" s="41">
        <v>0.112</v>
      </c>
      <c r="J11" s="41">
        <v>0.11799999999999999</v>
      </c>
      <c r="K11" s="41">
        <v>0.121</v>
      </c>
      <c r="L11" s="41">
        <v>0.124</v>
      </c>
      <c r="M11" s="41">
        <v>0.128</v>
      </c>
      <c r="N11" s="40">
        <v>405</v>
      </c>
      <c r="P11" s="38" t="s">
        <v>20</v>
      </c>
      <c r="Q11" s="38">
        <f>_xlfn.STDEV.P(Q10:S10)</f>
        <v>4.6609942850069835E-5</v>
      </c>
    </row>
    <row r="12" spans="1:19" x14ac:dyDescent="0.2">
      <c r="P12" s="38" t="s">
        <v>19</v>
      </c>
      <c r="Q12" s="38">
        <f>AVERAGE(Q10:S10)</f>
        <v>-2.1119047619047617E-4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0.60699999999999998</v>
      </c>
      <c r="C14" s="41">
        <v>0.58899999999999997</v>
      </c>
      <c r="D14" s="41">
        <v>0.60299999999999998</v>
      </c>
      <c r="E14" s="41">
        <v>0.55900000000000005</v>
      </c>
      <c r="F14" s="41">
        <v>0.55900000000000005</v>
      </c>
      <c r="G14" s="41">
        <v>0.57799999999999996</v>
      </c>
      <c r="H14" s="41">
        <v>0.54</v>
      </c>
      <c r="I14" s="41">
        <v>0.54300000000000004</v>
      </c>
      <c r="J14" s="41">
        <v>0.55400000000000005</v>
      </c>
      <c r="K14" s="41">
        <v>0.51500000000000001</v>
      </c>
      <c r="L14" s="41">
        <v>0.52800000000000002</v>
      </c>
      <c r="M14" s="41">
        <v>0.56799999999999995</v>
      </c>
      <c r="N14" s="40">
        <v>405</v>
      </c>
    </row>
    <row r="15" spans="1:19" x14ac:dyDescent="0.2">
      <c r="A15" s="42" t="s">
        <v>16</v>
      </c>
      <c r="B15" s="41">
        <v>0.12</v>
      </c>
      <c r="C15" s="41">
        <v>0.11600000000000001</v>
      </c>
      <c r="D15" s="41">
        <v>0.113</v>
      </c>
      <c r="E15" s="41">
        <v>0.111</v>
      </c>
      <c r="F15" s="41">
        <v>0.109</v>
      </c>
      <c r="G15" s="41">
        <v>0.109</v>
      </c>
      <c r="H15" s="41">
        <v>0.112</v>
      </c>
      <c r="I15" s="41">
        <v>0.112</v>
      </c>
      <c r="J15" s="41">
        <v>0.11799999999999999</v>
      </c>
      <c r="K15" s="41">
        <v>0.121</v>
      </c>
      <c r="L15" s="41">
        <v>0.124</v>
      </c>
      <c r="M15" s="41">
        <v>0.128</v>
      </c>
      <c r="N15" s="40">
        <v>405</v>
      </c>
    </row>
    <row r="16" spans="1:19" x14ac:dyDescent="0.2">
      <c r="P16" s="38" t="s">
        <v>18</v>
      </c>
      <c r="Q16" s="38">
        <f>Q12*-1</f>
        <v>2.1119047619047617E-4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0.61</v>
      </c>
      <c r="C18" s="41">
        <v>0.59</v>
      </c>
      <c r="D18" s="41">
        <v>0.60199999999999998</v>
      </c>
      <c r="E18" s="41">
        <v>0.55900000000000005</v>
      </c>
      <c r="F18" s="41">
        <v>0.55800000000000005</v>
      </c>
      <c r="G18" s="41">
        <v>0.57799999999999996</v>
      </c>
      <c r="H18" s="41">
        <v>0.54</v>
      </c>
      <c r="I18" s="41">
        <v>0.54300000000000004</v>
      </c>
      <c r="J18" s="41">
        <v>0.55400000000000005</v>
      </c>
      <c r="K18" s="41">
        <v>0.51100000000000001</v>
      </c>
      <c r="L18" s="41">
        <v>0.52700000000000002</v>
      </c>
      <c r="M18" s="41">
        <v>0.56699999999999995</v>
      </c>
      <c r="N18" s="40">
        <v>405</v>
      </c>
    </row>
    <row r="19" spans="1:14" x14ac:dyDescent="0.2">
      <c r="A19" s="42" t="s">
        <v>16</v>
      </c>
      <c r="B19" s="41">
        <v>0.48099999999999998</v>
      </c>
      <c r="C19" s="41">
        <v>0.49399999999999999</v>
      </c>
      <c r="D19" s="41">
        <v>0.53300000000000003</v>
      </c>
      <c r="E19" s="41">
        <v>0.111</v>
      </c>
      <c r="F19" s="41">
        <v>0.109</v>
      </c>
      <c r="G19" s="41">
        <v>0.109</v>
      </c>
      <c r="H19" s="41">
        <v>0.112</v>
      </c>
      <c r="I19" s="41">
        <v>0.112</v>
      </c>
      <c r="J19" s="41">
        <v>0.11799999999999999</v>
      </c>
      <c r="K19" s="41">
        <v>0.121</v>
      </c>
      <c r="L19" s="41">
        <v>0.124</v>
      </c>
      <c r="M19" s="41">
        <v>0.128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0.60699999999999998</v>
      </c>
      <c r="C22" s="41">
        <v>0.58899999999999997</v>
      </c>
      <c r="D22" s="41">
        <v>0.60199999999999998</v>
      </c>
      <c r="E22" s="41">
        <v>0.55900000000000005</v>
      </c>
      <c r="F22" s="41">
        <v>0.55700000000000005</v>
      </c>
      <c r="G22" s="41">
        <v>0.57799999999999996</v>
      </c>
      <c r="H22" s="41">
        <v>0.54</v>
      </c>
      <c r="I22" s="41">
        <v>0.54300000000000004</v>
      </c>
      <c r="J22" s="41">
        <v>0.55300000000000005</v>
      </c>
      <c r="K22" s="41">
        <v>0.51100000000000001</v>
      </c>
      <c r="L22" s="41">
        <v>0.52700000000000002</v>
      </c>
      <c r="M22" s="41">
        <v>0.56699999999999995</v>
      </c>
      <c r="N22" s="40">
        <v>405</v>
      </c>
    </row>
    <row r="23" spans="1:14" x14ac:dyDescent="0.2">
      <c r="A23" s="42" t="s">
        <v>16</v>
      </c>
      <c r="B23" s="41">
        <v>0.48099999999999998</v>
      </c>
      <c r="C23" s="41">
        <v>0.49399999999999999</v>
      </c>
      <c r="D23" s="41">
        <v>0.53300000000000003</v>
      </c>
      <c r="E23" s="41">
        <v>0.438</v>
      </c>
      <c r="F23" s="41">
        <v>0.45200000000000001</v>
      </c>
      <c r="G23" s="41">
        <v>0.501</v>
      </c>
      <c r="H23" s="41">
        <v>0.112</v>
      </c>
      <c r="I23" s="41">
        <v>0.112</v>
      </c>
      <c r="J23" s="41">
        <v>0.11799999999999999</v>
      </c>
      <c r="K23" s="41">
        <v>0.121</v>
      </c>
      <c r="L23" s="41">
        <v>0.124</v>
      </c>
      <c r="M23" s="41">
        <v>0.128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1009-9418-784C-A133-F1C8462154D2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0.60099999999999998</v>
      </c>
      <c r="C2" s="49">
        <v>0.60499999999999998</v>
      </c>
      <c r="D2" s="49">
        <v>0.58499999999999996</v>
      </c>
      <c r="E2" s="49">
        <v>0.121</v>
      </c>
      <c r="F2" s="49">
        <v>0.11600000000000001</v>
      </c>
      <c r="G2" s="49">
        <v>0.11</v>
      </c>
      <c r="H2" s="49">
        <v>0.111</v>
      </c>
      <c r="I2" s="49">
        <v>0.112</v>
      </c>
      <c r="J2" s="49">
        <v>0.115</v>
      </c>
      <c r="K2" s="49">
        <v>0.114</v>
      </c>
      <c r="L2" s="49">
        <v>0.11700000000000001</v>
      </c>
      <c r="M2" s="49">
        <v>0.122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0.13400000000000001</v>
      </c>
      <c r="C3" s="49">
        <v>0.129</v>
      </c>
      <c r="D3" s="49">
        <v>0.13200000000000001</v>
      </c>
      <c r="E3" s="49">
        <v>0.126</v>
      </c>
      <c r="F3" s="49">
        <v>0.12</v>
      </c>
      <c r="G3" s="49">
        <v>0.11799999999999999</v>
      </c>
      <c r="H3" s="49">
        <v>0.11600000000000001</v>
      </c>
      <c r="I3" s="49">
        <v>0.113</v>
      </c>
      <c r="J3" s="49">
        <v>0.11600000000000001</v>
      </c>
      <c r="K3" s="49">
        <v>0.121</v>
      </c>
      <c r="L3" s="49">
        <v>0.122</v>
      </c>
      <c r="M3" s="49">
        <v>0.125</v>
      </c>
      <c r="N3" s="40">
        <v>405</v>
      </c>
      <c r="P3" s="48">
        <v>0</v>
      </c>
      <c r="Q3" s="46">
        <f>B2</f>
        <v>0.60099999999999998</v>
      </c>
      <c r="R3" s="46">
        <f>C2</f>
        <v>0.60499999999999998</v>
      </c>
      <c r="S3" s="46">
        <f>D2</f>
        <v>0.58499999999999996</v>
      </c>
    </row>
    <row r="4" spans="1:19" x14ac:dyDescent="0.2">
      <c r="P4" s="47">
        <v>120</v>
      </c>
      <c r="Q4" s="46">
        <f>E6</f>
        <v>0.56999999999999995</v>
      </c>
      <c r="R4" s="46">
        <f>F6</f>
        <v>0.56100000000000005</v>
      </c>
      <c r="S4" s="46">
        <f>G6</f>
        <v>0.53500000000000003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0.54500000000000004</v>
      </c>
      <c r="R5" s="46">
        <f>I10</f>
        <v>0.55300000000000005</v>
      </c>
      <c r="S5" s="46">
        <f>J10</f>
        <v>0.52</v>
      </c>
    </row>
    <row r="6" spans="1:19" x14ac:dyDescent="0.2">
      <c r="A6" s="42" t="s">
        <v>17</v>
      </c>
      <c r="B6" s="41">
        <v>0.59899999999999998</v>
      </c>
      <c r="C6" s="41">
        <v>0.60199999999999998</v>
      </c>
      <c r="D6" s="41">
        <v>0.58199999999999996</v>
      </c>
      <c r="E6" s="41">
        <v>0.56999999999999995</v>
      </c>
      <c r="F6" s="41">
        <v>0.56100000000000005</v>
      </c>
      <c r="G6" s="41">
        <v>0.53500000000000003</v>
      </c>
      <c r="H6" s="41">
        <v>0.111</v>
      </c>
      <c r="I6" s="41">
        <v>0.112</v>
      </c>
      <c r="J6" s="41">
        <v>0.115</v>
      </c>
      <c r="K6" s="41">
        <v>0.114</v>
      </c>
      <c r="L6" s="41">
        <v>0.11700000000000001</v>
      </c>
      <c r="M6" s="41">
        <v>0.122</v>
      </c>
      <c r="N6" s="50">
        <v>340</v>
      </c>
      <c r="P6" s="47">
        <v>360</v>
      </c>
      <c r="Q6" s="46">
        <f>K14</f>
        <v>0.53800000000000003</v>
      </c>
      <c r="R6" s="46">
        <f>L14</f>
        <v>0.53600000000000003</v>
      </c>
      <c r="S6" s="46">
        <f>M14</f>
        <v>0.52800000000000002</v>
      </c>
    </row>
    <row r="7" spans="1:19" x14ac:dyDescent="0.2">
      <c r="A7" s="42" t="s">
        <v>16</v>
      </c>
      <c r="B7" s="41">
        <v>0.13400000000000001</v>
      </c>
      <c r="C7" s="41">
        <v>0.129</v>
      </c>
      <c r="D7" s="41">
        <v>0.13100000000000001</v>
      </c>
      <c r="E7" s="41">
        <v>0.126</v>
      </c>
      <c r="F7" s="41">
        <v>0.12</v>
      </c>
      <c r="G7" s="41">
        <v>0.11799999999999999</v>
      </c>
      <c r="H7" s="41">
        <v>0.11600000000000001</v>
      </c>
      <c r="I7" s="41">
        <v>0.113</v>
      </c>
      <c r="J7" s="41">
        <v>0.11600000000000001</v>
      </c>
      <c r="K7" s="41">
        <v>0.121</v>
      </c>
      <c r="L7" s="41">
        <v>0.122</v>
      </c>
      <c r="M7" s="41">
        <v>0.125</v>
      </c>
      <c r="N7" s="50">
        <v>340</v>
      </c>
      <c r="P7" s="48">
        <v>480</v>
      </c>
      <c r="Q7" s="46">
        <f>B19</f>
        <v>0.54100000000000004</v>
      </c>
      <c r="R7" s="46">
        <f>C19</f>
        <v>0.53300000000000003</v>
      </c>
      <c r="S7" s="46">
        <f>D19</f>
        <v>0.51300000000000001</v>
      </c>
    </row>
    <row r="8" spans="1:19" x14ac:dyDescent="0.2">
      <c r="P8" s="47">
        <v>600</v>
      </c>
      <c r="Q8" s="46">
        <f>E23</f>
        <v>0.51100000000000001</v>
      </c>
      <c r="R8" s="46">
        <f>F23</f>
        <v>0.499</v>
      </c>
      <c r="S8" s="46">
        <f>G23</f>
        <v>0.46899999999999997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0.59799999999999998</v>
      </c>
      <c r="C10" s="41">
        <v>0.60299999999999998</v>
      </c>
      <c r="D10" s="41">
        <v>0.58199999999999996</v>
      </c>
      <c r="E10" s="41">
        <v>0.56599999999999995</v>
      </c>
      <c r="F10" s="41">
        <v>0.56000000000000005</v>
      </c>
      <c r="G10" s="41">
        <v>0.53600000000000003</v>
      </c>
      <c r="H10" s="41">
        <v>0.54500000000000004</v>
      </c>
      <c r="I10" s="41">
        <v>0.55300000000000005</v>
      </c>
      <c r="J10" s="41">
        <v>0.52</v>
      </c>
      <c r="K10" s="41">
        <v>0.114</v>
      </c>
      <c r="L10" s="41">
        <v>0.11700000000000001</v>
      </c>
      <c r="M10" s="41">
        <v>0.122</v>
      </c>
      <c r="N10" s="40">
        <v>405</v>
      </c>
      <c r="P10" s="38" t="s">
        <v>21</v>
      </c>
      <c r="Q10" s="38">
        <f>SLOPE(Q3:Q8,$P$3:$P$8)</f>
        <v>-1.2952380952380944E-4</v>
      </c>
      <c r="R10" s="38">
        <f>SLOPE(R3:R8,$P$3:$P$8)</f>
        <v>-1.5023809523809524E-4</v>
      </c>
      <c r="S10" s="38">
        <f>SLOPE(S3:S8,$P$3:$P$8)</f>
        <v>-1.519047619047619E-4</v>
      </c>
    </row>
    <row r="11" spans="1:19" x14ac:dyDescent="0.2">
      <c r="A11" s="42" t="s">
        <v>16</v>
      </c>
      <c r="B11" s="41">
        <v>0.13400000000000001</v>
      </c>
      <c r="C11" s="41">
        <v>0.129</v>
      </c>
      <c r="D11" s="41">
        <v>0.13100000000000001</v>
      </c>
      <c r="E11" s="41">
        <v>0.126</v>
      </c>
      <c r="F11" s="41">
        <v>0.12</v>
      </c>
      <c r="G11" s="41">
        <v>0.11799999999999999</v>
      </c>
      <c r="H11" s="41">
        <v>0.11600000000000001</v>
      </c>
      <c r="I11" s="41">
        <v>0.113</v>
      </c>
      <c r="J11" s="41">
        <v>0.11600000000000001</v>
      </c>
      <c r="K11" s="41">
        <v>0.121</v>
      </c>
      <c r="L11" s="41">
        <v>0.122</v>
      </c>
      <c r="M11" s="41">
        <v>0.124</v>
      </c>
      <c r="N11" s="40">
        <v>405</v>
      </c>
      <c r="P11" s="38" t="s">
        <v>20</v>
      </c>
      <c r="Q11" s="38">
        <f>_xlfn.STDEV.P(Q10:S10)</f>
        <v>1.018040841742011E-5</v>
      </c>
    </row>
    <row r="12" spans="1:19" x14ac:dyDescent="0.2">
      <c r="P12" s="38" t="s">
        <v>19</v>
      </c>
      <c r="Q12" s="38">
        <f>AVERAGE(Q10:S10)</f>
        <v>-1.4388888888888885E-4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0.59799999999999998</v>
      </c>
      <c r="C14" s="41">
        <v>0.60299999999999998</v>
      </c>
      <c r="D14" s="41">
        <v>0.58199999999999996</v>
      </c>
      <c r="E14" s="41">
        <v>0.56999999999999995</v>
      </c>
      <c r="F14" s="41">
        <v>0.56000000000000005</v>
      </c>
      <c r="G14" s="41">
        <v>0.53700000000000003</v>
      </c>
      <c r="H14" s="41">
        <v>0.55400000000000005</v>
      </c>
      <c r="I14" s="41">
        <v>0.55200000000000005</v>
      </c>
      <c r="J14" s="41">
        <v>0.57899999999999996</v>
      </c>
      <c r="K14" s="41">
        <v>0.53800000000000003</v>
      </c>
      <c r="L14" s="41">
        <v>0.53600000000000003</v>
      </c>
      <c r="M14" s="41">
        <v>0.52800000000000002</v>
      </c>
      <c r="N14" s="40">
        <v>405</v>
      </c>
    </row>
    <row r="15" spans="1:19" x14ac:dyDescent="0.2">
      <c r="A15" s="42" t="s">
        <v>16</v>
      </c>
      <c r="B15" s="41">
        <v>0.13400000000000001</v>
      </c>
      <c r="C15" s="41">
        <v>0.129</v>
      </c>
      <c r="D15" s="41">
        <v>0.13200000000000001</v>
      </c>
      <c r="E15" s="41">
        <v>0.126</v>
      </c>
      <c r="F15" s="41">
        <v>0.12</v>
      </c>
      <c r="G15" s="41">
        <v>0.11899999999999999</v>
      </c>
      <c r="H15" s="41">
        <v>0.11600000000000001</v>
      </c>
      <c r="I15" s="41">
        <v>0.113</v>
      </c>
      <c r="J15" s="41">
        <v>0.11600000000000001</v>
      </c>
      <c r="K15" s="41">
        <v>0.121</v>
      </c>
      <c r="L15" s="41">
        <v>0.122</v>
      </c>
      <c r="M15" s="41">
        <v>0.125</v>
      </c>
      <c r="N15" s="40">
        <v>405</v>
      </c>
    </row>
    <row r="16" spans="1:19" x14ac:dyDescent="0.2">
      <c r="P16" s="38" t="s">
        <v>18</v>
      </c>
      <c r="Q16" s="38">
        <f>Q12*-1</f>
        <v>1.4388888888888885E-4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0.59799999999999998</v>
      </c>
      <c r="C18" s="41">
        <v>0.60199999999999998</v>
      </c>
      <c r="D18" s="41">
        <v>0.57999999999999996</v>
      </c>
      <c r="E18" s="41">
        <v>0.56200000000000006</v>
      </c>
      <c r="F18" s="41">
        <v>0.55900000000000005</v>
      </c>
      <c r="G18" s="41">
        <v>0.53600000000000003</v>
      </c>
      <c r="H18" s="41">
        <v>0.55400000000000005</v>
      </c>
      <c r="I18" s="41">
        <v>0.55200000000000005</v>
      </c>
      <c r="J18" s="41">
        <v>0.57899999999999996</v>
      </c>
      <c r="K18" s="41">
        <v>0.53600000000000003</v>
      </c>
      <c r="L18" s="41">
        <v>0.53500000000000003</v>
      </c>
      <c r="M18" s="41">
        <v>0.52700000000000002</v>
      </c>
      <c r="N18" s="40">
        <v>405</v>
      </c>
    </row>
    <row r="19" spans="1:14" x14ac:dyDescent="0.2">
      <c r="A19" s="42" t="s">
        <v>16</v>
      </c>
      <c r="B19" s="41">
        <v>0.54100000000000004</v>
      </c>
      <c r="C19" s="41">
        <v>0.53300000000000003</v>
      </c>
      <c r="D19" s="41">
        <v>0.51300000000000001</v>
      </c>
      <c r="E19" s="41">
        <v>0.126</v>
      </c>
      <c r="F19" s="41">
        <v>0.12</v>
      </c>
      <c r="G19" s="41">
        <v>0.11799999999999999</v>
      </c>
      <c r="H19" s="41">
        <v>0.11600000000000001</v>
      </c>
      <c r="I19" s="41">
        <v>0.113</v>
      </c>
      <c r="J19" s="41">
        <v>0.11600000000000001</v>
      </c>
      <c r="K19" s="41">
        <v>0.121</v>
      </c>
      <c r="L19" s="41">
        <v>0.122</v>
      </c>
      <c r="M19" s="41">
        <v>0.125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0.59899999999999998</v>
      </c>
      <c r="C22" s="41">
        <v>0.60099999999999998</v>
      </c>
      <c r="D22" s="41">
        <v>0.57999999999999996</v>
      </c>
      <c r="E22" s="41">
        <v>0.56100000000000005</v>
      </c>
      <c r="F22" s="41">
        <v>0.55800000000000005</v>
      </c>
      <c r="G22" s="41">
        <v>0.53500000000000003</v>
      </c>
      <c r="H22" s="41">
        <v>0.55400000000000005</v>
      </c>
      <c r="I22" s="41">
        <v>0.55200000000000005</v>
      </c>
      <c r="J22" s="41">
        <v>0.57899999999999996</v>
      </c>
      <c r="K22" s="41">
        <v>0.53600000000000003</v>
      </c>
      <c r="L22" s="41">
        <v>0.53600000000000003</v>
      </c>
      <c r="M22" s="41">
        <v>0.52800000000000002</v>
      </c>
      <c r="N22" s="40">
        <v>405</v>
      </c>
    </row>
    <row r="23" spans="1:14" x14ac:dyDescent="0.2">
      <c r="A23" s="42" t="s">
        <v>16</v>
      </c>
      <c r="B23" s="41">
        <v>0.54100000000000004</v>
      </c>
      <c r="C23" s="41">
        <v>0.53100000000000003</v>
      </c>
      <c r="D23" s="41">
        <v>0.51100000000000001</v>
      </c>
      <c r="E23" s="41">
        <v>0.51100000000000001</v>
      </c>
      <c r="F23" s="41">
        <v>0.499</v>
      </c>
      <c r="G23" s="41">
        <v>0.46899999999999997</v>
      </c>
      <c r="H23" s="41">
        <v>0.11600000000000001</v>
      </c>
      <c r="I23" s="41">
        <v>0.113</v>
      </c>
      <c r="J23" s="41">
        <v>0.11600000000000001</v>
      </c>
      <c r="K23" s="41">
        <v>0.121</v>
      </c>
      <c r="L23" s="41">
        <v>0.123</v>
      </c>
      <c r="M23" s="41">
        <v>0.125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94B8-E7E4-7F48-94EB-F6F2FF9BE6BF}">
  <dimension ref="A1:S23"/>
  <sheetViews>
    <sheetView workbookViewId="0">
      <selection activeCell="B24" sqref="B24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0.57399999999999995</v>
      </c>
      <c r="C2" s="49">
        <v>0.57299999999999995</v>
      </c>
      <c r="D2" s="49">
        <v>0.57399999999999995</v>
      </c>
      <c r="E2" s="49">
        <v>0.112</v>
      </c>
      <c r="F2" s="49">
        <v>0.112</v>
      </c>
      <c r="G2" s="49">
        <v>0.114</v>
      </c>
      <c r="H2" s="49">
        <v>0.111</v>
      </c>
      <c r="I2" s="49">
        <v>0.111</v>
      </c>
      <c r="J2" s="49">
        <v>0.111</v>
      </c>
      <c r="K2" s="49">
        <v>0.111</v>
      </c>
      <c r="L2" s="49">
        <v>0.108</v>
      </c>
      <c r="M2" s="49">
        <v>0.115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0.121</v>
      </c>
      <c r="C3" s="49">
        <v>0.113</v>
      </c>
      <c r="D3" s="49">
        <v>0.113</v>
      </c>
      <c r="E3" s="49">
        <v>0.113</v>
      </c>
      <c r="F3" s="49">
        <v>0.111</v>
      </c>
      <c r="G3" s="49">
        <v>0.112</v>
      </c>
      <c r="H3" s="49">
        <v>0.11</v>
      </c>
      <c r="I3" s="49">
        <v>0.11</v>
      </c>
      <c r="J3" s="49">
        <v>0.109</v>
      </c>
      <c r="K3" s="49">
        <v>0.109</v>
      </c>
      <c r="L3" s="49">
        <v>0.107</v>
      </c>
      <c r="M3" s="49">
        <v>0.11600000000000001</v>
      </c>
      <c r="N3" s="40">
        <v>405</v>
      </c>
      <c r="P3" s="48">
        <v>0</v>
      </c>
      <c r="Q3" s="46">
        <f>B2</f>
        <v>0.57399999999999995</v>
      </c>
      <c r="R3" s="46">
        <f>C2</f>
        <v>0.57299999999999995</v>
      </c>
      <c r="S3" s="46">
        <f>D2</f>
        <v>0.57399999999999995</v>
      </c>
    </row>
    <row r="4" spans="1:19" x14ac:dyDescent="0.2">
      <c r="P4" s="47">
        <v>120</v>
      </c>
      <c r="Q4" s="46">
        <f>E6</f>
        <v>0.55000000000000004</v>
      </c>
      <c r="R4" s="46">
        <f>F6</f>
        <v>0.53300000000000003</v>
      </c>
      <c r="S4" s="46">
        <f>G6</f>
        <v>0.54400000000000004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0.52300000000000002</v>
      </c>
      <c r="R5" s="46">
        <f>I10</f>
        <v>0.48899999999999999</v>
      </c>
      <c r="S5" s="46">
        <f>J10</f>
        <v>0.52900000000000003</v>
      </c>
    </row>
    <row r="6" spans="1:19" x14ac:dyDescent="0.2">
      <c r="A6" s="42" t="s">
        <v>17</v>
      </c>
      <c r="B6" s="41">
        <v>0.57099999999999995</v>
      </c>
      <c r="C6" s="41">
        <v>0.57099999999999995</v>
      </c>
      <c r="D6" s="41">
        <v>0.57099999999999995</v>
      </c>
      <c r="E6" s="41">
        <v>0.55000000000000004</v>
      </c>
      <c r="F6" s="41">
        <v>0.53300000000000003</v>
      </c>
      <c r="G6" s="41">
        <v>0.54400000000000004</v>
      </c>
      <c r="H6" s="41">
        <v>0.111</v>
      </c>
      <c r="I6" s="41">
        <v>0.111</v>
      </c>
      <c r="J6" s="41">
        <v>0.111</v>
      </c>
      <c r="K6" s="41">
        <v>0.111</v>
      </c>
      <c r="L6" s="41">
        <v>0.108</v>
      </c>
      <c r="M6" s="41">
        <v>0.115</v>
      </c>
      <c r="N6" s="50">
        <v>340</v>
      </c>
      <c r="P6" s="47">
        <v>360</v>
      </c>
      <c r="Q6" s="46">
        <f>K14</f>
        <v>0.47399999999999998</v>
      </c>
      <c r="R6" s="46">
        <f>L14</f>
        <v>0.45100000000000001</v>
      </c>
      <c r="S6" s="46">
        <f>M14</f>
        <v>0.47799999999999998</v>
      </c>
    </row>
    <row r="7" spans="1:19" x14ac:dyDescent="0.2">
      <c r="A7" s="42" t="s">
        <v>16</v>
      </c>
      <c r="B7" s="41">
        <v>0.121</v>
      </c>
      <c r="C7" s="41">
        <v>0.113</v>
      </c>
      <c r="D7" s="41">
        <v>0.113</v>
      </c>
      <c r="E7" s="41">
        <v>0.113</v>
      </c>
      <c r="F7" s="41">
        <v>0.111</v>
      </c>
      <c r="G7" s="41">
        <v>0.112</v>
      </c>
      <c r="H7" s="41">
        <v>0.11</v>
      </c>
      <c r="I7" s="41">
        <v>0.11</v>
      </c>
      <c r="J7" s="41">
        <v>0.109</v>
      </c>
      <c r="K7" s="41">
        <v>0.109</v>
      </c>
      <c r="L7" s="41">
        <v>0.107</v>
      </c>
      <c r="M7" s="41">
        <v>0.115</v>
      </c>
      <c r="N7" s="50">
        <v>340</v>
      </c>
      <c r="P7" s="48">
        <v>480</v>
      </c>
      <c r="Q7" s="46">
        <f>B19</f>
        <v>0.46400000000000002</v>
      </c>
      <c r="R7" s="46">
        <f>C19</f>
        <v>0.41299999999999998</v>
      </c>
      <c r="S7" s="46">
        <f>D19</f>
        <v>0.442</v>
      </c>
    </row>
    <row r="8" spans="1:19" x14ac:dyDescent="0.2">
      <c r="P8" s="47">
        <v>600</v>
      </c>
      <c r="Q8" s="46">
        <f>E23</f>
        <v>0.41</v>
      </c>
      <c r="R8" s="46">
        <f>F23</f>
        <v>0.36199999999999999</v>
      </c>
      <c r="S8" s="46">
        <f>G23</f>
        <v>0.40200000000000002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0.56999999999999995</v>
      </c>
      <c r="C10" s="41">
        <v>0.57099999999999995</v>
      </c>
      <c r="D10" s="41">
        <v>0.57099999999999995</v>
      </c>
      <c r="E10" s="41">
        <v>0.54800000000000004</v>
      </c>
      <c r="F10" s="41">
        <v>0.53100000000000003</v>
      </c>
      <c r="G10" s="41">
        <v>0.54400000000000004</v>
      </c>
      <c r="H10" s="41">
        <v>0.52300000000000002</v>
      </c>
      <c r="I10" s="41">
        <v>0.48899999999999999</v>
      </c>
      <c r="J10" s="41">
        <v>0.52900000000000003</v>
      </c>
      <c r="K10" s="41">
        <v>0.111</v>
      </c>
      <c r="L10" s="41">
        <v>0.108</v>
      </c>
      <c r="M10" s="41">
        <v>0.115</v>
      </c>
      <c r="N10" s="40">
        <v>405</v>
      </c>
      <c r="P10" s="38" t="s">
        <v>21</v>
      </c>
      <c r="Q10" s="38">
        <f>SLOPE(Q3:Q8,$P$3:$P$8)</f>
        <v>-2.6833333333333337E-4</v>
      </c>
      <c r="R10" s="38">
        <f>SLOPE(R3:R8,$P$3:$P$8)</f>
        <v>-3.4595238095238093E-4</v>
      </c>
      <c r="S10" s="38">
        <f>SLOPE(S3:S8,$P$3:$P$8)</f>
        <v>-2.897619047619047E-4</v>
      </c>
    </row>
    <row r="11" spans="1:19" x14ac:dyDescent="0.2">
      <c r="A11" s="42" t="s">
        <v>16</v>
      </c>
      <c r="B11" s="41">
        <v>0.121</v>
      </c>
      <c r="C11" s="41">
        <v>0.113</v>
      </c>
      <c r="D11" s="41">
        <v>0.113</v>
      </c>
      <c r="E11" s="41">
        <v>0.113</v>
      </c>
      <c r="F11" s="41">
        <v>0.111</v>
      </c>
      <c r="G11" s="41">
        <v>0.112</v>
      </c>
      <c r="H11" s="41">
        <v>0.11</v>
      </c>
      <c r="I11" s="41">
        <v>0.109</v>
      </c>
      <c r="J11" s="41">
        <v>0.109</v>
      </c>
      <c r="K11" s="41">
        <v>0.109</v>
      </c>
      <c r="L11" s="41">
        <v>0.107</v>
      </c>
      <c r="M11" s="41">
        <v>0.115</v>
      </c>
      <c r="N11" s="40">
        <v>405</v>
      </c>
      <c r="P11" s="38" t="s">
        <v>20</v>
      </c>
      <c r="Q11" s="38">
        <f>_xlfn.STDEV.P(Q10:S10)</f>
        <v>3.2729989376495937E-5</v>
      </c>
    </row>
    <row r="12" spans="1:19" x14ac:dyDescent="0.2">
      <c r="P12" s="38" t="s">
        <v>19</v>
      </c>
      <c r="Q12" s="38">
        <f>AVERAGE(Q10:S10)</f>
        <v>-3.0134920634920635E-4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0.56899999999999995</v>
      </c>
      <c r="C14" s="41">
        <v>0.56999999999999995</v>
      </c>
      <c r="D14" s="41">
        <v>0.56999999999999995</v>
      </c>
      <c r="E14" s="41">
        <v>0.54900000000000004</v>
      </c>
      <c r="F14" s="41">
        <v>0.53100000000000003</v>
      </c>
      <c r="G14" s="41">
        <v>0.54400000000000004</v>
      </c>
      <c r="H14" s="41">
        <v>0.52300000000000002</v>
      </c>
      <c r="I14" s="41">
        <v>0.48699999999999999</v>
      </c>
      <c r="J14" s="41">
        <v>0.54500000000000004</v>
      </c>
      <c r="K14" s="41">
        <v>0.47399999999999998</v>
      </c>
      <c r="L14" s="41">
        <v>0.45100000000000001</v>
      </c>
      <c r="M14" s="41">
        <v>0.47799999999999998</v>
      </c>
      <c r="N14" s="40">
        <v>405</v>
      </c>
    </row>
    <row r="15" spans="1:19" x14ac:dyDescent="0.2">
      <c r="A15" s="42" t="s">
        <v>16</v>
      </c>
      <c r="B15" s="41">
        <v>0.121</v>
      </c>
      <c r="C15" s="41">
        <v>0.113</v>
      </c>
      <c r="D15" s="41">
        <v>0.113</v>
      </c>
      <c r="E15" s="41">
        <v>0.113</v>
      </c>
      <c r="F15" s="41">
        <v>0.111</v>
      </c>
      <c r="G15" s="41">
        <v>0.112</v>
      </c>
      <c r="H15" s="41">
        <v>0.11</v>
      </c>
      <c r="I15" s="41">
        <v>0.11</v>
      </c>
      <c r="J15" s="41">
        <v>0.109</v>
      </c>
      <c r="K15" s="41">
        <v>0.109</v>
      </c>
      <c r="L15" s="41">
        <v>0.107</v>
      </c>
      <c r="M15" s="41">
        <v>0.115</v>
      </c>
      <c r="N15" s="40">
        <v>405</v>
      </c>
    </row>
    <row r="16" spans="1:19" x14ac:dyDescent="0.2">
      <c r="P16" s="38" t="s">
        <v>18</v>
      </c>
      <c r="Q16" s="38">
        <f>Q12*-1</f>
        <v>3.0134920634920635E-4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0.56899999999999995</v>
      </c>
      <c r="C18" s="41">
        <v>0.56999999999999995</v>
      </c>
      <c r="D18" s="41">
        <v>0.56999999999999995</v>
      </c>
      <c r="E18" s="41">
        <v>0.54800000000000004</v>
      </c>
      <c r="F18" s="41">
        <v>0.53</v>
      </c>
      <c r="G18" s="41">
        <v>0.54300000000000004</v>
      </c>
      <c r="H18" s="41">
        <v>0.52300000000000002</v>
      </c>
      <c r="I18" s="41">
        <v>0.48499999999999999</v>
      </c>
      <c r="J18" s="41">
        <v>0.54100000000000004</v>
      </c>
      <c r="K18" s="41">
        <v>0.47</v>
      </c>
      <c r="L18" s="41">
        <v>0.44800000000000001</v>
      </c>
      <c r="M18" s="41">
        <v>0.47699999999999998</v>
      </c>
      <c r="N18" s="40">
        <v>405</v>
      </c>
    </row>
    <row r="19" spans="1:14" x14ac:dyDescent="0.2">
      <c r="A19" s="42" t="s">
        <v>16</v>
      </c>
      <c r="B19" s="41">
        <v>0.46400000000000002</v>
      </c>
      <c r="C19" s="41">
        <v>0.41299999999999998</v>
      </c>
      <c r="D19" s="41">
        <v>0.442</v>
      </c>
      <c r="E19" s="41">
        <v>0.113</v>
      </c>
      <c r="F19" s="41">
        <v>0.111</v>
      </c>
      <c r="G19" s="41">
        <v>0.112</v>
      </c>
      <c r="H19" s="41">
        <v>0.11</v>
      </c>
      <c r="I19" s="41">
        <v>0.109</v>
      </c>
      <c r="J19" s="41">
        <v>0.109</v>
      </c>
      <c r="K19" s="41">
        <v>0.109</v>
      </c>
      <c r="L19" s="41">
        <v>0.107</v>
      </c>
      <c r="M19" s="41">
        <v>0.115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0.56799999999999995</v>
      </c>
      <c r="C22" s="41">
        <v>0.56899999999999995</v>
      </c>
      <c r="D22" s="41">
        <v>0.56799999999999995</v>
      </c>
      <c r="E22" s="41">
        <v>0.54700000000000004</v>
      </c>
      <c r="F22" s="41">
        <v>0.52900000000000003</v>
      </c>
      <c r="G22" s="41">
        <v>0.54200000000000004</v>
      </c>
      <c r="H22" s="41">
        <v>0.52100000000000002</v>
      </c>
      <c r="I22" s="41">
        <v>0.48399999999999999</v>
      </c>
      <c r="J22" s="41">
        <v>0.54500000000000004</v>
      </c>
      <c r="K22" s="41">
        <v>0.46700000000000003</v>
      </c>
      <c r="L22" s="41">
        <v>0.44800000000000001</v>
      </c>
      <c r="M22" s="41">
        <v>0.47599999999999998</v>
      </c>
      <c r="N22" s="40">
        <v>405</v>
      </c>
    </row>
    <row r="23" spans="1:14" x14ac:dyDescent="0.2">
      <c r="A23" s="42" t="s">
        <v>16</v>
      </c>
      <c r="B23" s="41">
        <v>0.46</v>
      </c>
      <c r="C23" s="41">
        <v>0.41099999999999998</v>
      </c>
      <c r="D23" s="41">
        <v>0.441</v>
      </c>
      <c r="E23" s="41">
        <v>0.41</v>
      </c>
      <c r="F23" s="41">
        <v>0.36199999999999999</v>
      </c>
      <c r="G23" s="41">
        <v>0.40200000000000002</v>
      </c>
      <c r="H23" s="41">
        <v>0.11</v>
      </c>
      <c r="I23" s="41">
        <v>0.109</v>
      </c>
      <c r="J23" s="41">
        <v>0.109</v>
      </c>
      <c r="K23" s="41">
        <v>0.109</v>
      </c>
      <c r="L23" s="41">
        <v>0.107</v>
      </c>
      <c r="M23" s="41">
        <v>0.115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F873-9FBD-544D-93D0-11E0F68BF2DD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0.59</v>
      </c>
      <c r="C2" s="49">
        <v>0.57999999999999996</v>
      </c>
      <c r="D2" s="49">
        <v>0.59399999999999997</v>
      </c>
      <c r="E2" s="49">
        <v>0.112</v>
      </c>
      <c r="F2" s="49">
        <v>0.111</v>
      </c>
      <c r="G2" s="49">
        <v>0.111</v>
      </c>
      <c r="H2" s="49">
        <v>0.109</v>
      </c>
      <c r="I2" s="49">
        <v>0.108</v>
      </c>
      <c r="J2" s="49">
        <v>0.108</v>
      </c>
      <c r="K2" s="49">
        <v>0.109</v>
      </c>
      <c r="L2" s="49">
        <v>0.109</v>
      </c>
      <c r="M2" s="49">
        <v>0.113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</v>
      </c>
      <c r="D3" s="49">
        <v>0.115</v>
      </c>
      <c r="E3" s="49">
        <v>0.112</v>
      </c>
      <c r="F3" s="49">
        <v>0.111</v>
      </c>
      <c r="G3" s="49">
        <v>0.111</v>
      </c>
      <c r="H3" s="49">
        <v>0.109</v>
      </c>
      <c r="I3" s="49">
        <v>0.108</v>
      </c>
      <c r="J3" s="49">
        <v>0.108</v>
      </c>
      <c r="K3" s="49">
        <v>0.108</v>
      </c>
      <c r="L3" s="49">
        <v>0.11</v>
      </c>
      <c r="M3" s="49">
        <v>0.11700000000000001</v>
      </c>
      <c r="N3" s="40">
        <v>405</v>
      </c>
      <c r="P3" s="48">
        <v>0</v>
      </c>
      <c r="Q3" s="46">
        <f>B2</f>
        <v>0.59</v>
      </c>
      <c r="R3" s="46">
        <f>C2</f>
        <v>0.57999999999999996</v>
      </c>
      <c r="S3" s="46">
        <f>D2</f>
        <v>0.59399999999999997</v>
      </c>
    </row>
    <row r="4" spans="1:19" x14ac:dyDescent="0.2">
      <c r="P4" s="47">
        <v>120</v>
      </c>
      <c r="Q4" s="46">
        <f>E6</f>
        <v>0.54600000000000004</v>
      </c>
      <c r="R4" s="46">
        <f>F6</f>
        <v>0.54400000000000004</v>
      </c>
      <c r="S4" s="46">
        <f>G6</f>
        <v>0.55200000000000005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0.50700000000000001</v>
      </c>
      <c r="R5" s="46">
        <f>I10</f>
        <v>0.53400000000000003</v>
      </c>
      <c r="S5" s="46">
        <f>J10</f>
        <v>0.52600000000000002</v>
      </c>
    </row>
    <row r="6" spans="1:19" x14ac:dyDescent="0.2">
      <c r="A6" s="42" t="s">
        <v>17</v>
      </c>
      <c r="B6" s="41">
        <v>0.58699999999999997</v>
      </c>
      <c r="C6" s="41">
        <v>0.57799999999999996</v>
      </c>
      <c r="D6" s="41">
        <v>0.59199999999999997</v>
      </c>
      <c r="E6" s="41">
        <v>0.54600000000000004</v>
      </c>
      <c r="F6" s="41">
        <v>0.54400000000000004</v>
      </c>
      <c r="G6" s="41">
        <v>0.55200000000000005</v>
      </c>
      <c r="H6" s="41">
        <v>0.109</v>
      </c>
      <c r="I6" s="41">
        <v>0.108</v>
      </c>
      <c r="J6" s="41">
        <v>0.108</v>
      </c>
      <c r="K6" s="41">
        <v>0.109</v>
      </c>
      <c r="L6" s="41">
        <v>0.109</v>
      </c>
      <c r="M6" s="41">
        <v>0.113</v>
      </c>
      <c r="N6" s="50">
        <v>340</v>
      </c>
      <c r="P6" s="47">
        <v>360</v>
      </c>
      <c r="Q6" s="46">
        <f>K14</f>
        <v>0.46700000000000003</v>
      </c>
      <c r="R6" s="46">
        <f>L14</f>
        <v>0.51100000000000001</v>
      </c>
      <c r="S6" s="46">
        <f>M14</f>
        <v>0.50800000000000001</v>
      </c>
    </row>
    <row r="7" spans="1:19" x14ac:dyDescent="0.2">
      <c r="A7" s="42" t="s">
        <v>16</v>
      </c>
      <c r="B7" s="41">
        <v>0.126</v>
      </c>
      <c r="C7" s="41">
        <v>0.12</v>
      </c>
      <c r="D7" s="41">
        <v>0.115</v>
      </c>
      <c r="E7" s="41">
        <v>0.112</v>
      </c>
      <c r="F7" s="41">
        <v>0.111</v>
      </c>
      <c r="G7" s="41">
        <v>0.111</v>
      </c>
      <c r="H7" s="41">
        <v>0.109</v>
      </c>
      <c r="I7" s="41">
        <v>0.108</v>
      </c>
      <c r="J7" s="41">
        <v>0.108</v>
      </c>
      <c r="K7" s="41">
        <v>0.108</v>
      </c>
      <c r="L7" s="41">
        <v>0.11</v>
      </c>
      <c r="M7" s="41">
        <v>0.11700000000000001</v>
      </c>
      <c r="N7" s="50">
        <v>340</v>
      </c>
      <c r="P7" s="48">
        <v>480</v>
      </c>
      <c r="Q7" s="46">
        <f>B19</f>
        <v>0.48499999999999999</v>
      </c>
      <c r="R7" s="46">
        <f>C19</f>
        <v>0.51</v>
      </c>
      <c r="S7" s="46">
        <f>D19</f>
        <v>0.502</v>
      </c>
    </row>
    <row r="8" spans="1:19" x14ac:dyDescent="0.2">
      <c r="P8" s="47">
        <v>600</v>
      </c>
      <c r="Q8" s="46">
        <f>E23</f>
        <v>0.441</v>
      </c>
      <c r="R8" s="46">
        <f>F23</f>
        <v>0.47699999999999998</v>
      </c>
      <c r="S8" s="46">
        <f>G23</f>
        <v>0.46800000000000003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0.58599999999999997</v>
      </c>
      <c r="C10" s="41">
        <v>0.57999999999999996</v>
      </c>
      <c r="D10" s="41">
        <v>0.59199999999999997</v>
      </c>
      <c r="E10" s="41">
        <v>0.54500000000000004</v>
      </c>
      <c r="F10" s="41">
        <v>0.54200000000000004</v>
      </c>
      <c r="G10" s="41">
        <v>0.55100000000000005</v>
      </c>
      <c r="H10" s="41">
        <v>0.50700000000000001</v>
      </c>
      <c r="I10" s="41">
        <v>0.53400000000000003</v>
      </c>
      <c r="J10" s="41">
        <v>0.52600000000000002</v>
      </c>
      <c r="K10" s="41">
        <v>0.109</v>
      </c>
      <c r="L10" s="41">
        <v>0.109</v>
      </c>
      <c r="M10" s="41">
        <v>0.113</v>
      </c>
      <c r="N10" s="40">
        <v>405</v>
      </c>
      <c r="P10" s="38" t="s">
        <v>21</v>
      </c>
      <c r="Q10" s="38">
        <f>SLOPE(Q3:Q8,$P$3:$P$8)</f>
        <v>-2.3047619047619045E-4</v>
      </c>
      <c r="R10" s="38">
        <f>SLOPE(R3:R8,$P$3:$P$8)</f>
        <v>-1.523809523809524E-4</v>
      </c>
      <c r="S10" s="38">
        <f>SLOPE(S3:S8,$P$3:$P$8)</f>
        <v>-1.8999999999999998E-4</v>
      </c>
    </row>
    <row r="11" spans="1:19" x14ac:dyDescent="0.2">
      <c r="A11" s="42" t="s">
        <v>16</v>
      </c>
      <c r="B11" s="41">
        <v>0.126</v>
      </c>
      <c r="C11" s="41">
        <v>0.12</v>
      </c>
      <c r="D11" s="41">
        <v>0.115</v>
      </c>
      <c r="E11" s="41">
        <v>0.112</v>
      </c>
      <c r="F11" s="41">
        <v>0.111</v>
      </c>
      <c r="G11" s="41">
        <v>0.111</v>
      </c>
      <c r="H11" s="41">
        <v>0.109</v>
      </c>
      <c r="I11" s="41">
        <v>0.108</v>
      </c>
      <c r="J11" s="41">
        <v>0.109</v>
      </c>
      <c r="K11" s="41">
        <v>0.108</v>
      </c>
      <c r="L11" s="41">
        <v>0.11</v>
      </c>
      <c r="M11" s="41">
        <v>0.11700000000000001</v>
      </c>
      <c r="N11" s="40">
        <v>405</v>
      </c>
      <c r="P11" s="38" t="s">
        <v>20</v>
      </c>
      <c r="Q11" s="38">
        <f>_xlfn.STDEV.P(Q10:S10)</f>
        <v>3.1889358992165644E-5</v>
      </c>
    </row>
    <row r="12" spans="1:19" x14ac:dyDescent="0.2">
      <c r="P12" s="38" t="s">
        <v>19</v>
      </c>
      <c r="Q12" s="38">
        <f>AVERAGE(Q10:S10)</f>
        <v>-1.9095238095238095E-4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0.58599999999999997</v>
      </c>
      <c r="C14" s="41">
        <v>0.57799999999999996</v>
      </c>
      <c r="D14" s="41">
        <v>0.59199999999999997</v>
      </c>
      <c r="E14" s="41">
        <v>0.54500000000000004</v>
      </c>
      <c r="F14" s="41">
        <v>0.54200000000000004</v>
      </c>
      <c r="G14" s="41">
        <v>0.55100000000000005</v>
      </c>
      <c r="H14" s="41">
        <v>0.50600000000000001</v>
      </c>
      <c r="I14" s="41">
        <v>0.53300000000000003</v>
      </c>
      <c r="J14" s="41">
        <v>0.52500000000000002</v>
      </c>
      <c r="K14" s="41">
        <v>0.46700000000000003</v>
      </c>
      <c r="L14" s="41">
        <v>0.51100000000000001</v>
      </c>
      <c r="M14" s="41">
        <v>0.50800000000000001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</v>
      </c>
      <c r="D15" s="41">
        <v>0.115</v>
      </c>
      <c r="E15" s="41">
        <v>0.112</v>
      </c>
      <c r="F15" s="41">
        <v>0.111</v>
      </c>
      <c r="G15" s="41">
        <v>0.111</v>
      </c>
      <c r="H15" s="41">
        <v>0.109</v>
      </c>
      <c r="I15" s="41">
        <v>0.108</v>
      </c>
      <c r="J15" s="41">
        <v>0.109</v>
      </c>
      <c r="K15" s="41">
        <v>0.108</v>
      </c>
      <c r="L15" s="41">
        <v>0.11</v>
      </c>
      <c r="M15" s="41">
        <v>0.11700000000000001</v>
      </c>
      <c r="N15" s="40">
        <v>405</v>
      </c>
    </row>
    <row r="16" spans="1:19" x14ac:dyDescent="0.2">
      <c r="P16" s="38" t="s">
        <v>18</v>
      </c>
      <c r="Q16" s="38">
        <f>Q12*-1</f>
        <v>1.9095238095238095E-4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0.58499999999999996</v>
      </c>
      <c r="C18" s="41">
        <v>0.57899999999999996</v>
      </c>
      <c r="D18" s="41">
        <v>0.59</v>
      </c>
      <c r="E18" s="41">
        <v>0.54500000000000004</v>
      </c>
      <c r="F18" s="41">
        <v>0.54100000000000004</v>
      </c>
      <c r="G18" s="41">
        <v>0.55100000000000005</v>
      </c>
      <c r="H18" s="41">
        <v>0.50600000000000001</v>
      </c>
      <c r="I18" s="41">
        <v>0.53300000000000003</v>
      </c>
      <c r="J18" s="41">
        <v>0.52400000000000002</v>
      </c>
      <c r="K18" s="41">
        <v>0.46400000000000002</v>
      </c>
      <c r="L18" s="41">
        <v>0.51</v>
      </c>
      <c r="M18" s="41">
        <v>0.52100000000000002</v>
      </c>
      <c r="N18" s="40">
        <v>405</v>
      </c>
    </row>
    <row r="19" spans="1:14" x14ac:dyDescent="0.2">
      <c r="A19" s="42" t="s">
        <v>16</v>
      </c>
      <c r="B19" s="41">
        <v>0.48499999999999999</v>
      </c>
      <c r="C19" s="41">
        <v>0.51</v>
      </c>
      <c r="D19" s="41">
        <v>0.502</v>
      </c>
      <c r="E19" s="41">
        <v>0.112</v>
      </c>
      <c r="F19" s="41">
        <v>0.111</v>
      </c>
      <c r="G19" s="41">
        <v>0.111</v>
      </c>
      <c r="H19" s="41">
        <v>0.109</v>
      </c>
      <c r="I19" s="41">
        <v>0.108</v>
      </c>
      <c r="J19" s="41">
        <v>0.108</v>
      </c>
      <c r="K19" s="41">
        <v>0.108</v>
      </c>
      <c r="L19" s="41">
        <v>0.11</v>
      </c>
      <c r="M19" s="41">
        <v>0.11700000000000001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0.58399999999999996</v>
      </c>
      <c r="C22" s="41">
        <v>0.57799999999999996</v>
      </c>
      <c r="D22" s="41">
        <v>0.58799999999999997</v>
      </c>
      <c r="E22" s="41">
        <v>0.54400000000000004</v>
      </c>
      <c r="F22" s="41">
        <v>0.54</v>
      </c>
      <c r="G22" s="41">
        <v>0.55000000000000004</v>
      </c>
      <c r="H22" s="41">
        <v>0.50600000000000001</v>
      </c>
      <c r="I22" s="41">
        <v>0.53300000000000003</v>
      </c>
      <c r="J22" s="41">
        <v>0.54100000000000004</v>
      </c>
      <c r="K22" s="41">
        <v>0.46300000000000002</v>
      </c>
      <c r="L22" s="41">
        <v>0.50900000000000001</v>
      </c>
      <c r="M22" s="41">
        <v>0.52200000000000002</v>
      </c>
      <c r="N22" s="40">
        <v>405</v>
      </c>
    </row>
    <row r="23" spans="1:14" x14ac:dyDescent="0.2">
      <c r="A23" s="42" t="s">
        <v>16</v>
      </c>
      <c r="B23" s="41">
        <v>0.48499999999999999</v>
      </c>
      <c r="C23" s="41">
        <v>0.50900000000000001</v>
      </c>
      <c r="D23" s="41">
        <v>0.503</v>
      </c>
      <c r="E23" s="41">
        <v>0.441</v>
      </c>
      <c r="F23" s="41">
        <v>0.47699999999999998</v>
      </c>
      <c r="G23" s="41">
        <v>0.46800000000000003</v>
      </c>
      <c r="H23" s="41">
        <v>0.109</v>
      </c>
      <c r="I23" s="41">
        <v>0.108</v>
      </c>
      <c r="J23" s="41">
        <v>0.108</v>
      </c>
      <c r="K23" s="41">
        <v>0.108</v>
      </c>
      <c r="L23" s="41">
        <v>0.11</v>
      </c>
      <c r="M23" s="41">
        <v>0.11700000000000001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5F0A-4293-8540-BD92-D7CB6C06E505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0.57799999999999996</v>
      </c>
      <c r="C2" s="49">
        <v>0.58099999999999996</v>
      </c>
      <c r="D2" s="49">
        <v>0.55900000000000005</v>
      </c>
      <c r="E2" s="49">
        <v>0.113</v>
      </c>
      <c r="F2" s="49">
        <v>0.112</v>
      </c>
      <c r="G2" s="49">
        <v>0.11</v>
      </c>
      <c r="H2" s="49">
        <v>0.109</v>
      </c>
      <c r="I2" s="49">
        <v>0.108</v>
      </c>
      <c r="J2" s="49">
        <v>0.109</v>
      </c>
      <c r="K2" s="49">
        <v>0.11</v>
      </c>
      <c r="L2" s="49">
        <v>0.111</v>
      </c>
      <c r="M2" s="49">
        <v>0.11799999999999999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0.122</v>
      </c>
      <c r="D3" s="49">
        <v>0.121</v>
      </c>
      <c r="E3" s="49">
        <v>0.11600000000000001</v>
      </c>
      <c r="F3" s="49">
        <v>0.112</v>
      </c>
      <c r="G3" s="49">
        <v>0.11</v>
      </c>
      <c r="H3" s="49">
        <v>0.108</v>
      </c>
      <c r="I3" s="49">
        <v>0.109</v>
      </c>
      <c r="J3" s="49">
        <v>0.109</v>
      </c>
      <c r="K3" s="49">
        <v>0.111</v>
      </c>
      <c r="L3" s="49">
        <v>0.115</v>
      </c>
      <c r="M3" s="49">
        <v>0.11799999999999999</v>
      </c>
      <c r="N3" s="40">
        <v>405</v>
      </c>
      <c r="P3" s="48">
        <v>0</v>
      </c>
      <c r="Q3" s="46">
        <f>B2</f>
        <v>0.57799999999999996</v>
      </c>
      <c r="R3" s="46">
        <f>C2</f>
        <v>0.58099999999999996</v>
      </c>
      <c r="S3" s="46">
        <f>D2</f>
        <v>0.55900000000000005</v>
      </c>
    </row>
    <row r="4" spans="1:19" x14ac:dyDescent="0.2">
      <c r="P4" s="47">
        <v>120</v>
      </c>
      <c r="Q4" s="46">
        <f>E6</f>
        <v>0.53300000000000003</v>
      </c>
      <c r="R4" s="46">
        <f>F6</f>
        <v>0.52400000000000002</v>
      </c>
      <c r="S4" s="46">
        <f>G6</f>
        <v>0.54700000000000004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0.51200000000000001</v>
      </c>
      <c r="R5" s="46">
        <f>I10</f>
        <v>0.49399999999999999</v>
      </c>
      <c r="S5" s="46">
        <f>J10</f>
        <v>0.53700000000000003</v>
      </c>
    </row>
    <row r="6" spans="1:19" x14ac:dyDescent="0.2">
      <c r="A6" s="42" t="s">
        <v>17</v>
      </c>
      <c r="B6" s="41">
        <v>0.58599999999999997</v>
      </c>
      <c r="C6" s="41">
        <v>0.57899999999999996</v>
      </c>
      <c r="D6" s="41">
        <v>0.55700000000000005</v>
      </c>
      <c r="E6" s="41">
        <v>0.53300000000000003</v>
      </c>
      <c r="F6" s="41">
        <v>0.52400000000000002</v>
      </c>
      <c r="G6" s="41">
        <v>0.54700000000000004</v>
      </c>
      <c r="H6" s="41">
        <v>0.109</v>
      </c>
      <c r="I6" s="41">
        <v>0.108</v>
      </c>
      <c r="J6" s="41">
        <v>0.109</v>
      </c>
      <c r="K6" s="41">
        <v>0.11</v>
      </c>
      <c r="L6" s="41">
        <v>0.111</v>
      </c>
      <c r="M6" s="41">
        <v>0.11799999999999999</v>
      </c>
      <c r="N6" s="50">
        <v>340</v>
      </c>
      <c r="P6" s="47">
        <v>360</v>
      </c>
      <c r="Q6" s="46">
        <f>K14</f>
        <v>0.46200000000000002</v>
      </c>
      <c r="R6" s="46">
        <f>L14</f>
        <v>0.497</v>
      </c>
      <c r="S6" s="46">
        <f>M14</f>
        <v>0.52200000000000002</v>
      </c>
    </row>
    <row r="7" spans="1:19" x14ac:dyDescent="0.2">
      <c r="A7" s="42" t="s">
        <v>16</v>
      </c>
      <c r="B7" s="41">
        <v>0.126</v>
      </c>
      <c r="C7" s="41">
        <v>0.122</v>
      </c>
      <c r="D7" s="41">
        <v>0.121</v>
      </c>
      <c r="E7" s="41">
        <v>0.11600000000000001</v>
      </c>
      <c r="F7" s="41">
        <v>0.112</v>
      </c>
      <c r="G7" s="41">
        <v>0.11</v>
      </c>
      <c r="H7" s="41">
        <v>0.109</v>
      </c>
      <c r="I7" s="41">
        <v>0.109</v>
      </c>
      <c r="J7" s="41">
        <v>0.109</v>
      </c>
      <c r="K7" s="41">
        <v>0.111</v>
      </c>
      <c r="L7" s="41">
        <v>0.115</v>
      </c>
      <c r="M7" s="41">
        <v>0.11799999999999999</v>
      </c>
      <c r="N7" s="50">
        <v>340</v>
      </c>
      <c r="P7" s="48">
        <v>480</v>
      </c>
      <c r="Q7" s="46">
        <f>B19</f>
        <v>0.45800000000000002</v>
      </c>
      <c r="R7" s="46">
        <f>C19</f>
        <v>0.48</v>
      </c>
      <c r="S7" s="46">
        <f>D19</f>
        <v>0.505</v>
      </c>
    </row>
    <row r="8" spans="1:19" x14ac:dyDescent="0.2">
      <c r="P8" s="47">
        <v>600</v>
      </c>
      <c r="Q8" s="46">
        <f>E23</f>
        <v>0.40500000000000003</v>
      </c>
      <c r="R8" s="46">
        <f>F23</f>
        <v>0.44800000000000001</v>
      </c>
      <c r="S8" s="46">
        <f>G23</f>
        <v>0.46600000000000003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0.58599999999999997</v>
      </c>
      <c r="C10" s="41">
        <v>0.57899999999999996</v>
      </c>
      <c r="D10" s="41">
        <v>0.55800000000000005</v>
      </c>
      <c r="E10" s="41">
        <v>0.53100000000000003</v>
      </c>
      <c r="F10" s="41">
        <v>0.52500000000000002</v>
      </c>
      <c r="G10" s="41">
        <v>0.54500000000000004</v>
      </c>
      <c r="H10" s="41">
        <v>0.51200000000000001</v>
      </c>
      <c r="I10" s="41">
        <v>0.49399999999999999</v>
      </c>
      <c r="J10" s="41">
        <v>0.53700000000000003</v>
      </c>
      <c r="K10" s="41">
        <v>0.11</v>
      </c>
      <c r="L10" s="41">
        <v>0.111</v>
      </c>
      <c r="M10" s="41">
        <v>0.11799999999999999</v>
      </c>
      <c r="N10" s="40">
        <v>405</v>
      </c>
      <c r="P10" s="38" t="s">
        <v>21</v>
      </c>
      <c r="Q10" s="38">
        <f>SLOPE(Q3:Q8,$P$3:$P$8)</f>
        <v>-2.7142857142857134E-4</v>
      </c>
      <c r="R10" s="38">
        <f>SLOPE(R3:R8,$P$3:$P$8)</f>
        <v>-1.8904761904761899E-4</v>
      </c>
      <c r="S10" s="38">
        <f>SLOPE(S3:S8,$P$3:$P$8)</f>
        <v>-1.4428571428571434E-4</v>
      </c>
    </row>
    <row r="11" spans="1:19" x14ac:dyDescent="0.2">
      <c r="A11" s="42" t="s">
        <v>16</v>
      </c>
      <c r="B11" s="41">
        <v>0.126</v>
      </c>
      <c r="C11" s="41">
        <v>0.122</v>
      </c>
      <c r="D11" s="41">
        <v>0.121</v>
      </c>
      <c r="E11" s="41">
        <v>0.11600000000000001</v>
      </c>
      <c r="F11" s="41">
        <v>0.112</v>
      </c>
      <c r="G11" s="41">
        <v>0.11</v>
      </c>
      <c r="H11" s="41">
        <v>0.108</v>
      </c>
      <c r="I11" s="41">
        <v>0.109</v>
      </c>
      <c r="J11" s="41">
        <v>0.109</v>
      </c>
      <c r="K11" s="41">
        <v>0.111</v>
      </c>
      <c r="L11" s="41">
        <v>0.115</v>
      </c>
      <c r="M11" s="41">
        <v>0.11799999999999999</v>
      </c>
      <c r="N11" s="40">
        <v>405</v>
      </c>
      <c r="P11" s="38" t="s">
        <v>20</v>
      </c>
      <c r="Q11" s="38">
        <f>_xlfn.STDEV.P(Q10:S10)</f>
        <v>5.2657758271434548E-5</v>
      </c>
    </row>
    <row r="12" spans="1:19" x14ac:dyDescent="0.2">
      <c r="P12" s="38" t="s">
        <v>19</v>
      </c>
      <c r="Q12" s="38">
        <f>AVERAGE(Q10:S10)</f>
        <v>-2.0158730158730153E-4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0.58699999999999997</v>
      </c>
      <c r="C14" s="41">
        <v>0.57999999999999996</v>
      </c>
      <c r="D14" s="41">
        <v>0.55800000000000005</v>
      </c>
      <c r="E14" s="41">
        <v>0.53100000000000003</v>
      </c>
      <c r="F14" s="41">
        <v>0.52500000000000002</v>
      </c>
      <c r="G14" s="41">
        <v>0.54500000000000004</v>
      </c>
      <c r="H14" s="41">
        <v>0.51</v>
      </c>
      <c r="I14" s="41">
        <v>0.44900000000000001</v>
      </c>
      <c r="J14" s="41">
        <v>0.53600000000000003</v>
      </c>
      <c r="K14" s="41">
        <v>0.46200000000000002</v>
      </c>
      <c r="L14" s="41">
        <v>0.497</v>
      </c>
      <c r="M14" s="41">
        <v>0.52200000000000002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0.122</v>
      </c>
      <c r="D15" s="41">
        <v>0.121</v>
      </c>
      <c r="E15" s="41">
        <v>0.11600000000000001</v>
      </c>
      <c r="F15" s="41">
        <v>0.112</v>
      </c>
      <c r="G15" s="41">
        <v>0.11</v>
      </c>
      <c r="H15" s="41">
        <v>0.108</v>
      </c>
      <c r="I15" s="41">
        <v>0.109</v>
      </c>
      <c r="J15" s="41">
        <v>0.109</v>
      </c>
      <c r="K15" s="41">
        <v>0.111</v>
      </c>
      <c r="L15" s="41">
        <v>0.115</v>
      </c>
      <c r="M15" s="41">
        <v>0.11799999999999999</v>
      </c>
      <c r="N15" s="40">
        <v>405</v>
      </c>
    </row>
    <row r="16" spans="1:19" x14ac:dyDescent="0.2">
      <c r="P16" s="38" t="s">
        <v>18</v>
      </c>
      <c r="Q16" s="38">
        <f>Q12*-1</f>
        <v>2.0158730158730153E-4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0.58599999999999997</v>
      </c>
      <c r="C18" s="41">
        <v>0.57799999999999996</v>
      </c>
      <c r="D18" s="41">
        <v>0.55700000000000005</v>
      </c>
      <c r="E18" s="41">
        <v>0.53</v>
      </c>
      <c r="F18" s="41">
        <v>0.52400000000000002</v>
      </c>
      <c r="G18" s="41">
        <v>0.54500000000000004</v>
      </c>
      <c r="H18" s="41">
        <v>0.51</v>
      </c>
      <c r="I18" s="41">
        <v>0.42899999999999999</v>
      </c>
      <c r="J18" s="41">
        <v>0.53500000000000003</v>
      </c>
      <c r="K18" s="41">
        <v>0.46100000000000002</v>
      </c>
      <c r="L18" s="41">
        <v>0.51700000000000002</v>
      </c>
      <c r="M18" s="41">
        <v>0.52</v>
      </c>
      <c r="N18" s="40">
        <v>405</v>
      </c>
    </row>
    <row r="19" spans="1:14" x14ac:dyDescent="0.2">
      <c r="A19" s="42" t="s">
        <v>16</v>
      </c>
      <c r="B19" s="41">
        <v>0.45800000000000002</v>
      </c>
      <c r="C19" s="41">
        <v>0.48</v>
      </c>
      <c r="D19" s="41">
        <v>0.505</v>
      </c>
      <c r="E19" s="41">
        <v>0.11600000000000001</v>
      </c>
      <c r="F19" s="41">
        <v>0.112</v>
      </c>
      <c r="G19" s="41">
        <v>0.11</v>
      </c>
      <c r="H19" s="41">
        <v>0.108</v>
      </c>
      <c r="I19" s="41">
        <v>0.109</v>
      </c>
      <c r="J19" s="41">
        <v>0.109</v>
      </c>
      <c r="K19" s="41">
        <v>0.111</v>
      </c>
      <c r="L19" s="41">
        <v>0.115</v>
      </c>
      <c r="M19" s="41">
        <v>0.11799999999999999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0.58499999999999996</v>
      </c>
      <c r="C22" s="41">
        <v>0.57799999999999996</v>
      </c>
      <c r="D22" s="41">
        <v>0.55700000000000005</v>
      </c>
      <c r="E22" s="41">
        <v>0.53</v>
      </c>
      <c r="F22" s="41">
        <v>0.52400000000000002</v>
      </c>
      <c r="G22" s="41">
        <v>0.54500000000000004</v>
      </c>
      <c r="H22" s="41">
        <v>0.50900000000000001</v>
      </c>
      <c r="I22" s="41">
        <v>0.42899999999999999</v>
      </c>
      <c r="J22" s="41">
        <v>0.53500000000000003</v>
      </c>
      <c r="K22" s="41">
        <v>0.45900000000000002</v>
      </c>
      <c r="L22" s="41">
        <v>0.52100000000000002</v>
      </c>
      <c r="M22" s="41">
        <v>0.52</v>
      </c>
      <c r="N22" s="40">
        <v>405</v>
      </c>
    </row>
    <row r="23" spans="1:14" x14ac:dyDescent="0.2">
      <c r="A23" s="42" t="s">
        <v>16</v>
      </c>
      <c r="B23" s="41">
        <v>0.45700000000000002</v>
      </c>
      <c r="C23" s="41">
        <v>0.48</v>
      </c>
      <c r="D23" s="41">
        <v>0.503</v>
      </c>
      <c r="E23" s="41">
        <v>0.40500000000000003</v>
      </c>
      <c r="F23" s="41">
        <v>0.44800000000000001</v>
      </c>
      <c r="G23" s="41">
        <v>0.46600000000000003</v>
      </c>
      <c r="H23" s="41">
        <v>0.108</v>
      </c>
      <c r="I23" s="41">
        <v>0.109</v>
      </c>
      <c r="J23" s="41">
        <v>0.109</v>
      </c>
      <c r="K23" s="41">
        <v>0.111</v>
      </c>
      <c r="L23" s="41">
        <v>0.115</v>
      </c>
      <c r="M23" s="41">
        <v>0.11799999999999999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5D31-40A4-184D-A014-113696BE70D8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0.58599999999999997</v>
      </c>
      <c r="C2" s="49">
        <v>0.59099999999999997</v>
      </c>
      <c r="D2" s="49">
        <v>0.57799999999999996</v>
      </c>
      <c r="E2" s="49">
        <v>0.11899999999999999</v>
      </c>
      <c r="F2" s="49">
        <v>0.115</v>
      </c>
      <c r="G2" s="49">
        <v>0.109</v>
      </c>
      <c r="H2" s="49">
        <v>0.108</v>
      </c>
      <c r="I2" s="49">
        <v>0.109</v>
      </c>
      <c r="J2" s="49">
        <v>0.113</v>
      </c>
      <c r="K2" s="49">
        <v>0.112</v>
      </c>
      <c r="L2" s="49">
        <v>0.114</v>
      </c>
      <c r="M2" s="49">
        <v>0.11799999999999999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0.13600000000000001</v>
      </c>
      <c r="C3" s="49">
        <v>0.126</v>
      </c>
      <c r="D3" s="49">
        <v>0.126</v>
      </c>
      <c r="E3" s="49">
        <v>0.122</v>
      </c>
      <c r="F3" s="49">
        <v>0.11899999999999999</v>
      </c>
      <c r="G3" s="49">
        <v>0.12</v>
      </c>
      <c r="H3" s="49">
        <v>0.11</v>
      </c>
      <c r="I3" s="49">
        <v>0.112</v>
      </c>
      <c r="J3" s="49">
        <v>0.115</v>
      </c>
      <c r="K3" s="49">
        <v>0.121</v>
      </c>
      <c r="L3" s="49">
        <v>0.121</v>
      </c>
      <c r="M3" s="49">
        <v>0.127</v>
      </c>
      <c r="N3" s="40">
        <v>405</v>
      </c>
      <c r="P3" s="48">
        <v>0</v>
      </c>
      <c r="Q3" s="46">
        <f>B2</f>
        <v>0.58599999999999997</v>
      </c>
      <c r="R3" s="46">
        <f>C2</f>
        <v>0.59099999999999997</v>
      </c>
      <c r="S3" s="46">
        <f>D2</f>
        <v>0.57799999999999996</v>
      </c>
    </row>
    <row r="4" spans="1:19" x14ac:dyDescent="0.2">
      <c r="P4" s="47">
        <v>120</v>
      </c>
      <c r="Q4" s="46">
        <f>E6</f>
        <v>0.53800000000000003</v>
      </c>
      <c r="R4" s="46">
        <f>F6</f>
        <v>0.56399999999999995</v>
      </c>
      <c r="S4" s="46">
        <f>G6</f>
        <v>0.55200000000000005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0.52200000000000002</v>
      </c>
      <c r="R5" s="46">
        <f>I10</f>
        <v>0.53700000000000003</v>
      </c>
      <c r="S5" s="46">
        <f>J10</f>
        <v>0.53700000000000003</v>
      </c>
    </row>
    <row r="6" spans="1:19" x14ac:dyDescent="0.2">
      <c r="A6" s="42" t="s">
        <v>17</v>
      </c>
      <c r="B6" s="41">
        <v>0.58499999999999996</v>
      </c>
      <c r="C6" s="41">
        <v>0.59</v>
      </c>
      <c r="D6" s="41">
        <v>0.57699999999999996</v>
      </c>
      <c r="E6" s="41">
        <v>0.53800000000000003</v>
      </c>
      <c r="F6" s="41">
        <v>0.56399999999999995</v>
      </c>
      <c r="G6" s="41">
        <v>0.55200000000000005</v>
      </c>
      <c r="H6" s="41">
        <v>0.108</v>
      </c>
      <c r="I6" s="41">
        <v>0.109</v>
      </c>
      <c r="J6" s="41">
        <v>0.113</v>
      </c>
      <c r="K6" s="41">
        <v>0.112</v>
      </c>
      <c r="L6" s="41">
        <v>0.114</v>
      </c>
      <c r="M6" s="41">
        <v>0.11799999999999999</v>
      </c>
      <c r="N6" s="50">
        <v>340</v>
      </c>
      <c r="P6" s="47">
        <v>360</v>
      </c>
      <c r="Q6" s="46">
        <f>K14</f>
        <v>0.49199999999999999</v>
      </c>
      <c r="R6" s="46">
        <f>L14</f>
        <v>0.505</v>
      </c>
      <c r="S6" s="46">
        <f>M14</f>
        <v>0.52500000000000002</v>
      </c>
    </row>
    <row r="7" spans="1:19" x14ac:dyDescent="0.2">
      <c r="A7" s="42" t="s">
        <v>16</v>
      </c>
      <c r="B7" s="41">
        <v>0.13600000000000001</v>
      </c>
      <c r="C7" s="41">
        <v>0.126</v>
      </c>
      <c r="D7" s="41">
        <v>0.126</v>
      </c>
      <c r="E7" s="41">
        <v>0.122</v>
      </c>
      <c r="F7" s="41">
        <v>0.11899999999999999</v>
      </c>
      <c r="G7" s="41">
        <v>0.12</v>
      </c>
      <c r="H7" s="41">
        <v>0.11</v>
      </c>
      <c r="I7" s="41">
        <v>0.112</v>
      </c>
      <c r="J7" s="41">
        <v>0.115</v>
      </c>
      <c r="K7" s="41">
        <v>0.121</v>
      </c>
      <c r="L7" s="41">
        <v>0.121</v>
      </c>
      <c r="M7" s="41">
        <v>0.127</v>
      </c>
      <c r="N7" s="50">
        <v>340</v>
      </c>
      <c r="P7" s="48">
        <v>480</v>
      </c>
      <c r="Q7" s="46">
        <f>B19</f>
        <v>0.49199999999999999</v>
      </c>
      <c r="R7" s="46">
        <f>C19</f>
        <v>0.51400000000000001</v>
      </c>
      <c r="S7" s="46">
        <f>D19</f>
        <v>0.49199999999999999</v>
      </c>
    </row>
    <row r="8" spans="1:19" x14ac:dyDescent="0.2">
      <c r="P8" s="47">
        <v>600</v>
      </c>
      <c r="Q8" s="46">
        <f>E23</f>
        <v>0.443</v>
      </c>
      <c r="R8" s="46">
        <f>F23</f>
        <v>0.47799999999999998</v>
      </c>
      <c r="S8" s="46">
        <f>G23</f>
        <v>0.47799999999999998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0.58399999999999996</v>
      </c>
      <c r="C10" s="41">
        <v>0.59</v>
      </c>
      <c r="D10" s="41">
        <v>0.57699999999999996</v>
      </c>
      <c r="E10" s="41">
        <v>0.53700000000000003</v>
      </c>
      <c r="F10" s="41">
        <v>0.56299999999999994</v>
      </c>
      <c r="G10" s="41">
        <v>0.55000000000000004</v>
      </c>
      <c r="H10" s="41">
        <v>0.52200000000000002</v>
      </c>
      <c r="I10" s="41">
        <v>0.53700000000000003</v>
      </c>
      <c r="J10" s="41">
        <v>0.53700000000000003</v>
      </c>
      <c r="K10" s="41">
        <v>0.112</v>
      </c>
      <c r="L10" s="41">
        <v>0.114</v>
      </c>
      <c r="M10" s="41">
        <v>0.11799999999999999</v>
      </c>
      <c r="N10" s="40">
        <v>405</v>
      </c>
      <c r="P10" s="38" t="s">
        <v>21</v>
      </c>
      <c r="Q10" s="38">
        <f>SLOPE(Q3:Q8,$P$3:$P$8)</f>
        <v>-2.1023809523809526E-4</v>
      </c>
      <c r="R10" s="38">
        <f>SLOPE(R3:R8,$P$3:$P$8)</f>
        <v>-1.7785714285714282E-4</v>
      </c>
      <c r="S10" s="38">
        <f>SLOPE(S3:S8,$P$3:$P$8)</f>
        <v>-1.647619047619048E-4</v>
      </c>
    </row>
    <row r="11" spans="1:19" x14ac:dyDescent="0.2">
      <c r="A11" s="42" t="s">
        <v>16</v>
      </c>
      <c r="B11" s="41">
        <v>0.13600000000000001</v>
      </c>
      <c r="C11" s="41">
        <v>0.126</v>
      </c>
      <c r="D11" s="41">
        <v>0.126</v>
      </c>
      <c r="E11" s="41">
        <v>0.122</v>
      </c>
      <c r="F11" s="41">
        <v>0.11899999999999999</v>
      </c>
      <c r="G11" s="41">
        <v>0.12</v>
      </c>
      <c r="H11" s="41">
        <v>0.11</v>
      </c>
      <c r="I11" s="41">
        <v>0.112</v>
      </c>
      <c r="J11" s="41">
        <v>0.115</v>
      </c>
      <c r="K11" s="41">
        <v>0.121</v>
      </c>
      <c r="L11" s="41">
        <v>0.121</v>
      </c>
      <c r="M11" s="41">
        <v>0.127</v>
      </c>
      <c r="N11" s="40">
        <v>405</v>
      </c>
      <c r="P11" s="38" t="s">
        <v>20</v>
      </c>
      <c r="Q11" s="38">
        <f>_xlfn.STDEV.P(Q10:S10)</f>
        <v>1.9113971731273312E-5</v>
      </c>
    </row>
    <row r="12" spans="1:19" x14ac:dyDescent="0.2">
      <c r="P12" s="38" t="s">
        <v>19</v>
      </c>
      <c r="Q12" s="38">
        <f>AVERAGE(Q10:S10)</f>
        <v>-1.842857142857143E-4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0.58299999999999996</v>
      </c>
      <c r="C14" s="41">
        <v>0.59</v>
      </c>
      <c r="D14" s="41">
        <v>0.57699999999999996</v>
      </c>
      <c r="E14" s="41">
        <v>0.53700000000000003</v>
      </c>
      <c r="F14" s="41">
        <v>0.56299999999999994</v>
      </c>
      <c r="G14" s="41">
        <v>0.55000000000000004</v>
      </c>
      <c r="H14" s="41">
        <v>0.52</v>
      </c>
      <c r="I14" s="41">
        <v>0.53600000000000003</v>
      </c>
      <c r="J14" s="41">
        <v>0.53600000000000003</v>
      </c>
      <c r="K14" s="41">
        <v>0.49199999999999999</v>
      </c>
      <c r="L14" s="41">
        <v>0.505</v>
      </c>
      <c r="M14" s="41">
        <v>0.52500000000000002</v>
      </c>
      <c r="N14" s="40">
        <v>405</v>
      </c>
    </row>
    <row r="15" spans="1:19" x14ac:dyDescent="0.2">
      <c r="A15" s="42" t="s">
        <v>16</v>
      </c>
      <c r="B15" s="41">
        <v>0.13600000000000001</v>
      </c>
      <c r="C15" s="41">
        <v>0.126</v>
      </c>
      <c r="D15" s="41">
        <v>0.126</v>
      </c>
      <c r="E15" s="41">
        <v>0.122</v>
      </c>
      <c r="F15" s="41">
        <v>0.11899999999999999</v>
      </c>
      <c r="G15" s="41">
        <v>0.12</v>
      </c>
      <c r="H15" s="41">
        <v>0.11</v>
      </c>
      <c r="I15" s="41">
        <v>0.112</v>
      </c>
      <c r="J15" s="41">
        <v>0.115</v>
      </c>
      <c r="K15" s="41">
        <v>0.121</v>
      </c>
      <c r="L15" s="41">
        <v>0.121</v>
      </c>
      <c r="M15" s="41">
        <v>0.127</v>
      </c>
      <c r="N15" s="40">
        <v>405</v>
      </c>
    </row>
    <row r="16" spans="1:19" x14ac:dyDescent="0.2">
      <c r="P16" s="38" t="s">
        <v>18</v>
      </c>
      <c r="Q16" s="38">
        <f>Q12*-1</f>
        <v>1.842857142857143E-4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0.58299999999999996</v>
      </c>
      <c r="C18" s="41">
        <v>0.58899999999999997</v>
      </c>
      <c r="D18" s="41">
        <v>0.57599999999999996</v>
      </c>
      <c r="E18" s="41">
        <v>0.53600000000000003</v>
      </c>
      <c r="F18" s="41">
        <v>0.56200000000000006</v>
      </c>
      <c r="G18" s="41">
        <v>0.54800000000000004</v>
      </c>
      <c r="H18" s="41">
        <v>0.52</v>
      </c>
      <c r="I18" s="41">
        <v>0.53500000000000003</v>
      </c>
      <c r="J18" s="41">
        <v>0.53400000000000003</v>
      </c>
      <c r="K18" s="41">
        <v>0.49</v>
      </c>
      <c r="L18" s="41">
        <v>0.504</v>
      </c>
      <c r="M18" s="41">
        <v>0.52400000000000002</v>
      </c>
      <c r="N18" s="40">
        <v>405</v>
      </c>
    </row>
    <row r="19" spans="1:14" x14ac:dyDescent="0.2">
      <c r="A19" s="42" t="s">
        <v>16</v>
      </c>
      <c r="B19" s="41">
        <v>0.49199999999999999</v>
      </c>
      <c r="C19" s="41">
        <v>0.51400000000000001</v>
      </c>
      <c r="D19" s="41">
        <v>0.49199999999999999</v>
      </c>
      <c r="E19" s="41">
        <v>0.122</v>
      </c>
      <c r="F19" s="41">
        <v>0.11899999999999999</v>
      </c>
      <c r="G19" s="41">
        <v>0.12</v>
      </c>
      <c r="H19" s="41">
        <v>0.11</v>
      </c>
      <c r="I19" s="41">
        <v>0.112</v>
      </c>
      <c r="J19" s="41">
        <v>0.115</v>
      </c>
      <c r="K19" s="41">
        <v>0.121</v>
      </c>
      <c r="L19" s="41">
        <v>0.121</v>
      </c>
      <c r="M19" s="41">
        <v>0.128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0.58299999999999996</v>
      </c>
      <c r="C22" s="41">
        <v>0.58899999999999997</v>
      </c>
      <c r="D22" s="41">
        <v>0.57599999999999996</v>
      </c>
      <c r="E22" s="41">
        <v>0.53500000000000003</v>
      </c>
      <c r="F22" s="41">
        <v>0.56200000000000006</v>
      </c>
      <c r="G22" s="41">
        <v>0.54800000000000004</v>
      </c>
      <c r="H22" s="41">
        <v>0.51900000000000002</v>
      </c>
      <c r="I22" s="41">
        <v>0.53500000000000003</v>
      </c>
      <c r="J22" s="41">
        <v>0.53400000000000003</v>
      </c>
      <c r="K22" s="41">
        <v>0.49</v>
      </c>
      <c r="L22" s="41">
        <v>0.502</v>
      </c>
      <c r="M22" s="41">
        <v>0.52400000000000002</v>
      </c>
      <c r="N22" s="40">
        <v>405</v>
      </c>
    </row>
    <row r="23" spans="1:14" x14ac:dyDescent="0.2">
      <c r="A23" s="42" t="s">
        <v>16</v>
      </c>
      <c r="B23" s="41">
        <v>0.49</v>
      </c>
      <c r="C23" s="41">
        <v>0.51200000000000001</v>
      </c>
      <c r="D23" s="41">
        <v>0.49199999999999999</v>
      </c>
      <c r="E23" s="41">
        <v>0.443</v>
      </c>
      <c r="F23" s="41">
        <v>0.47799999999999998</v>
      </c>
      <c r="G23" s="41">
        <v>0.47799999999999998</v>
      </c>
      <c r="H23" s="41">
        <v>0.11</v>
      </c>
      <c r="I23" s="41">
        <v>0.112</v>
      </c>
      <c r="J23" s="41">
        <v>0.115</v>
      </c>
      <c r="K23" s="41">
        <v>0.121</v>
      </c>
      <c r="L23" s="41">
        <v>0.121</v>
      </c>
      <c r="M23" s="41">
        <v>0.127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F49D-2EF1-3E40-8DA3-DA9C87FB86C0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0.503</v>
      </c>
      <c r="C2" s="53">
        <v>0.48599999999999999</v>
      </c>
      <c r="D2" s="53">
        <v>0.46100000000000002</v>
      </c>
      <c r="E2" s="53">
        <v>0.111</v>
      </c>
      <c r="F2" s="53">
        <v>0.111</v>
      </c>
      <c r="G2" s="53">
        <v>0.11</v>
      </c>
      <c r="H2" s="53">
        <v>0.108</v>
      </c>
      <c r="I2" s="53">
        <v>0.109</v>
      </c>
      <c r="J2" s="53">
        <v>0.109</v>
      </c>
      <c r="K2" s="53">
        <v>0.109</v>
      </c>
      <c r="L2" s="53">
        <v>0.106</v>
      </c>
      <c r="M2" s="53">
        <v>0.114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52">
        <v>0.124</v>
      </c>
      <c r="C3" s="51">
        <v>0.114</v>
      </c>
      <c r="D3" s="51">
        <v>0.114</v>
      </c>
      <c r="E3" s="51">
        <v>0.111</v>
      </c>
      <c r="F3" s="51">
        <v>0.11</v>
      </c>
      <c r="G3" s="51">
        <v>0.109</v>
      </c>
      <c r="H3" s="51">
        <v>0.108</v>
      </c>
      <c r="I3" s="51">
        <v>0.108</v>
      </c>
      <c r="J3" s="51">
        <v>0.111</v>
      </c>
      <c r="K3" s="51">
        <v>0.108</v>
      </c>
      <c r="L3" s="51">
        <v>0.107</v>
      </c>
      <c r="M3" s="51">
        <v>0.11</v>
      </c>
      <c r="N3" s="40">
        <v>405</v>
      </c>
      <c r="P3" s="48">
        <v>0</v>
      </c>
      <c r="Q3" s="46">
        <f>B2</f>
        <v>0.503</v>
      </c>
      <c r="R3" s="46">
        <f>C2</f>
        <v>0.48599999999999999</v>
      </c>
      <c r="S3" s="46">
        <f>D2</f>
        <v>0.46100000000000002</v>
      </c>
    </row>
    <row r="4" spans="1:19" x14ac:dyDescent="0.2">
      <c r="P4" s="47">
        <v>120</v>
      </c>
      <c r="Q4" s="46">
        <f>E6</f>
        <v>0.47</v>
      </c>
      <c r="R4" s="46">
        <f>F6</f>
        <v>0.36699999999999999</v>
      </c>
      <c r="S4" s="46">
        <f>G6</f>
        <v>0.33500000000000002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0.44500000000000001</v>
      </c>
      <c r="R5" s="46">
        <f>I10</f>
        <v>0.29799999999999999</v>
      </c>
      <c r="S5" s="46">
        <f>J10</f>
        <v>0.26800000000000002</v>
      </c>
    </row>
    <row r="6" spans="1:19" x14ac:dyDescent="0.2">
      <c r="A6" s="42" t="s">
        <v>17</v>
      </c>
      <c r="B6" s="41">
        <v>0.41899999999999998</v>
      </c>
      <c r="C6" s="41">
        <v>0.373</v>
      </c>
      <c r="D6" s="41">
        <v>0.32900000000000001</v>
      </c>
      <c r="E6" s="41">
        <v>0.47</v>
      </c>
      <c r="F6" s="41">
        <v>0.36699999999999999</v>
      </c>
      <c r="G6" s="41">
        <v>0.33500000000000002</v>
      </c>
      <c r="H6" s="41">
        <v>0.108</v>
      </c>
      <c r="I6" s="41">
        <v>0.109</v>
      </c>
      <c r="J6" s="41">
        <v>0.109</v>
      </c>
      <c r="K6" s="41">
        <v>0.109</v>
      </c>
      <c r="L6" s="41">
        <v>0.106</v>
      </c>
      <c r="M6" s="41">
        <v>0.114</v>
      </c>
      <c r="N6" s="50">
        <v>340</v>
      </c>
      <c r="P6" s="47">
        <v>360</v>
      </c>
      <c r="Q6" s="46">
        <f>K14</f>
        <v>0.39400000000000002</v>
      </c>
      <c r="R6" s="46"/>
      <c r="S6" s="46"/>
    </row>
    <row r="7" spans="1:19" x14ac:dyDescent="0.2">
      <c r="A7" s="42" t="s">
        <v>16</v>
      </c>
      <c r="B7" s="41">
        <v>0.124</v>
      </c>
      <c r="C7" s="41">
        <v>0.114</v>
      </c>
      <c r="D7" s="41">
        <v>0.114</v>
      </c>
      <c r="E7" s="41">
        <v>0.111</v>
      </c>
      <c r="F7" s="41">
        <v>0.11</v>
      </c>
      <c r="G7" s="41">
        <v>0.109</v>
      </c>
      <c r="H7" s="41">
        <v>0.108</v>
      </c>
      <c r="I7" s="41">
        <v>0.108</v>
      </c>
      <c r="J7" s="41">
        <v>0.11</v>
      </c>
      <c r="K7" s="41">
        <v>0.108</v>
      </c>
      <c r="L7" s="41">
        <v>0.107</v>
      </c>
      <c r="M7" s="41">
        <v>0.11</v>
      </c>
      <c r="N7" s="50">
        <v>340</v>
      </c>
      <c r="P7" s="48">
        <v>480</v>
      </c>
      <c r="Q7" s="46">
        <f>B19</f>
        <v>0.39400000000000002</v>
      </c>
      <c r="R7" s="46"/>
      <c r="S7" s="46"/>
    </row>
    <row r="8" spans="1:19" x14ac:dyDescent="0.2">
      <c r="P8" s="47">
        <v>600</v>
      </c>
      <c r="Q8" s="46">
        <f>E23</f>
        <v>0.34100000000000003</v>
      </c>
      <c r="R8" s="46"/>
      <c r="S8" s="46"/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0.34799999999999998</v>
      </c>
      <c r="C10" s="41">
        <v>0.29099999999999998</v>
      </c>
      <c r="D10" s="41">
        <v>0.26200000000000001</v>
      </c>
      <c r="E10" s="41">
        <v>0.45800000000000002</v>
      </c>
      <c r="F10" s="41">
        <v>0.315</v>
      </c>
      <c r="G10" s="41">
        <v>0.27600000000000002</v>
      </c>
      <c r="H10" s="41">
        <v>0.44500000000000001</v>
      </c>
      <c r="I10" s="41">
        <v>0.29799999999999999</v>
      </c>
      <c r="J10" s="41">
        <v>0.26800000000000002</v>
      </c>
      <c r="K10" s="41">
        <v>0.109</v>
      </c>
      <c r="L10" s="41">
        <v>0.106</v>
      </c>
      <c r="M10" s="41">
        <v>0.114</v>
      </c>
      <c r="N10" s="40">
        <v>405</v>
      </c>
      <c r="P10" s="38" t="s">
        <v>21</v>
      </c>
      <c r="Q10" s="38">
        <f>SLOPE(Q3:Q8,$P$3:$P$8)</f>
        <v>-2.5928571428571418E-4</v>
      </c>
      <c r="R10" s="38">
        <f>SLOPE(R3:R8,$P$3:$P$8)</f>
        <v>-7.8333333333333336E-4</v>
      </c>
      <c r="S10" s="38">
        <f>SLOPE(S3:S8,$P$3:$P$8)</f>
        <v>-8.0416666666666668E-4</v>
      </c>
    </row>
    <row r="11" spans="1:19" x14ac:dyDescent="0.2">
      <c r="A11" s="42" t="s">
        <v>16</v>
      </c>
      <c r="B11" s="41">
        <v>0.124</v>
      </c>
      <c r="C11" s="41">
        <v>0.114</v>
      </c>
      <c r="D11" s="41">
        <v>0.114</v>
      </c>
      <c r="E11" s="41">
        <v>0.111</v>
      </c>
      <c r="F11" s="41">
        <v>0.11</v>
      </c>
      <c r="G11" s="41">
        <v>0.109</v>
      </c>
      <c r="H11" s="41">
        <v>0.108</v>
      </c>
      <c r="I11" s="41">
        <v>0.108</v>
      </c>
      <c r="J11" s="41">
        <v>0.11</v>
      </c>
      <c r="K11" s="41">
        <v>0.107</v>
      </c>
      <c r="L11" s="41">
        <v>0.107</v>
      </c>
      <c r="M11" s="41">
        <v>0.11</v>
      </c>
      <c r="N11" s="40">
        <v>405</v>
      </c>
      <c r="P11" s="38" t="s">
        <v>20</v>
      </c>
      <c r="Q11" s="38">
        <f>_xlfn.STDEV.P(Q10:S10)</f>
        <v>2.5209239643759151E-4</v>
      </c>
    </row>
    <row r="12" spans="1:19" x14ac:dyDescent="0.2">
      <c r="P12" s="38" t="s">
        <v>19</v>
      </c>
      <c r="Q12" s="38">
        <f>AVERAGE(Q10:S10)</f>
        <v>-6.15595238095238E-4</v>
      </c>
      <c r="R12" s="38">
        <f>Q12*-1</f>
        <v>6.15595238095238E-4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0.29599999999999999</v>
      </c>
      <c r="C14" s="41">
        <v>0.248</v>
      </c>
      <c r="D14" s="41">
        <v>0.23200000000000001</v>
      </c>
      <c r="E14" s="41">
        <v>0.443</v>
      </c>
      <c r="F14" s="41">
        <v>0.27800000000000002</v>
      </c>
      <c r="G14" s="41">
        <v>0.24</v>
      </c>
      <c r="H14" s="41">
        <v>0.42699999999999999</v>
      </c>
      <c r="I14" s="41">
        <v>0.26</v>
      </c>
      <c r="J14" s="41">
        <v>0.23699999999999999</v>
      </c>
      <c r="K14" s="41">
        <v>0.39400000000000002</v>
      </c>
      <c r="L14" s="41">
        <v>0.252</v>
      </c>
      <c r="M14" s="41">
        <v>0.23699999999999999</v>
      </c>
      <c r="N14" s="40">
        <v>405</v>
      </c>
    </row>
    <row r="15" spans="1:19" x14ac:dyDescent="0.2">
      <c r="A15" s="42" t="s">
        <v>16</v>
      </c>
      <c r="B15" s="41">
        <v>0.124</v>
      </c>
      <c r="C15" s="41">
        <v>0.113</v>
      </c>
      <c r="D15" s="41">
        <v>0.114</v>
      </c>
      <c r="E15" s="41">
        <v>0.111</v>
      </c>
      <c r="F15" s="41">
        <v>0.11</v>
      </c>
      <c r="G15" s="41">
        <v>0.109</v>
      </c>
      <c r="H15" s="41">
        <v>0.108</v>
      </c>
      <c r="I15" s="41">
        <v>0.108</v>
      </c>
      <c r="J15" s="41">
        <v>0.11</v>
      </c>
      <c r="K15" s="41">
        <v>0.107</v>
      </c>
      <c r="L15" s="41">
        <v>0.107</v>
      </c>
      <c r="M15" s="41">
        <v>0.11</v>
      </c>
      <c r="N15" s="40">
        <v>405</v>
      </c>
    </row>
    <row r="16" spans="1:19" x14ac:dyDescent="0.2">
      <c r="P16" s="38" t="s">
        <v>18</v>
      </c>
      <c r="Q16" s="38">
        <f>Q12*-1</f>
        <v>6.15595238095238E-4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0.25800000000000001</v>
      </c>
      <c r="C18" s="41">
        <v>0.224</v>
      </c>
      <c r="D18" s="41">
        <v>0.219</v>
      </c>
      <c r="E18" s="41">
        <v>0.42899999999999999</v>
      </c>
      <c r="F18" s="41">
        <v>0.249</v>
      </c>
      <c r="G18" s="41">
        <v>0.223</v>
      </c>
      <c r="H18" s="41">
        <v>0.41599999999999998</v>
      </c>
      <c r="I18" s="41">
        <v>0.24</v>
      </c>
      <c r="J18" s="41">
        <v>0.223</v>
      </c>
      <c r="K18" s="41">
        <v>0.38400000000000001</v>
      </c>
      <c r="L18" s="41">
        <v>0.23400000000000001</v>
      </c>
      <c r="M18" s="41">
        <v>0.22500000000000001</v>
      </c>
      <c r="N18" s="40">
        <v>405</v>
      </c>
    </row>
    <row r="19" spans="1:14" x14ac:dyDescent="0.2">
      <c r="A19" s="42" t="s">
        <v>16</v>
      </c>
      <c r="B19" s="41">
        <v>0.39400000000000002</v>
      </c>
      <c r="C19" s="41">
        <v>0.23400000000000001</v>
      </c>
      <c r="D19" s="41">
        <v>0.222</v>
      </c>
      <c r="E19" s="41">
        <v>0.111</v>
      </c>
      <c r="F19" s="41">
        <v>0.11</v>
      </c>
      <c r="G19" s="41">
        <v>0.109</v>
      </c>
      <c r="H19" s="41">
        <v>0.108</v>
      </c>
      <c r="I19" s="41">
        <v>0.108</v>
      </c>
      <c r="J19" s="41">
        <v>0.11</v>
      </c>
      <c r="K19" s="41">
        <v>0.107</v>
      </c>
      <c r="L19" s="41">
        <v>0.107</v>
      </c>
      <c r="M19" s="41">
        <v>0.11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0.23699999999999999</v>
      </c>
      <c r="C22" s="41">
        <v>0.216</v>
      </c>
      <c r="D22" s="41">
        <v>0.214</v>
      </c>
      <c r="E22" s="41">
        <v>0.41299999999999998</v>
      </c>
      <c r="F22" s="41">
        <v>0.22900000000000001</v>
      </c>
      <c r="G22" s="41">
        <v>0.21199999999999999</v>
      </c>
      <c r="H22" s="41">
        <v>0.40200000000000002</v>
      </c>
      <c r="I22" s="41">
        <v>0.223</v>
      </c>
      <c r="J22" s="41">
        <v>0.214</v>
      </c>
      <c r="K22" s="41">
        <v>0.373</v>
      </c>
      <c r="L22" s="41">
        <v>0.222</v>
      </c>
      <c r="M22" s="41">
        <v>0.218</v>
      </c>
      <c r="N22" s="40">
        <v>405</v>
      </c>
    </row>
    <row r="23" spans="1:14" x14ac:dyDescent="0.2">
      <c r="A23" s="42" t="s">
        <v>16</v>
      </c>
      <c r="B23" s="41">
        <v>0.38100000000000001</v>
      </c>
      <c r="C23" s="41">
        <v>0.224</v>
      </c>
      <c r="D23" s="41">
        <v>0.221</v>
      </c>
      <c r="E23" s="41">
        <v>0.34100000000000003</v>
      </c>
      <c r="F23" s="41">
        <v>0.219</v>
      </c>
      <c r="G23" s="41">
        <v>0.215</v>
      </c>
      <c r="H23" s="41">
        <v>0.108</v>
      </c>
      <c r="I23" s="41">
        <v>0.108</v>
      </c>
      <c r="J23" s="41">
        <v>0.11</v>
      </c>
      <c r="K23" s="41">
        <v>0.107</v>
      </c>
      <c r="L23" s="41">
        <v>0.107</v>
      </c>
      <c r="M23" s="41">
        <v>0.11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4E78-FBF0-2D4A-B895-5605629CC5AC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0.55100000000000005</v>
      </c>
      <c r="C2" s="49">
        <v>0.58099999999999996</v>
      </c>
      <c r="D2" s="49">
        <v>0.56499999999999995</v>
      </c>
      <c r="E2" s="49">
        <v>0.111</v>
      </c>
      <c r="F2" s="49">
        <v>0.108</v>
      </c>
      <c r="G2" s="49">
        <v>0.107</v>
      </c>
      <c r="H2" s="49">
        <v>0.106</v>
      </c>
      <c r="I2" s="49">
        <v>0.106</v>
      </c>
      <c r="J2" s="49">
        <v>0.107</v>
      </c>
      <c r="K2" s="49">
        <v>0.11</v>
      </c>
      <c r="L2" s="49">
        <v>0.113</v>
      </c>
      <c r="M2" s="49">
        <v>0.11600000000000001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0.125</v>
      </c>
      <c r="C3" s="49">
        <v>0.125</v>
      </c>
      <c r="D3" s="49">
        <v>0.11799999999999999</v>
      </c>
      <c r="E3" s="49">
        <v>0.113</v>
      </c>
      <c r="F3" s="49">
        <v>0.11</v>
      </c>
      <c r="G3" s="49">
        <v>0.107</v>
      </c>
      <c r="H3" s="49">
        <v>0.106</v>
      </c>
      <c r="I3" s="49">
        <v>0.108</v>
      </c>
      <c r="J3" s="49">
        <v>0.109</v>
      </c>
      <c r="K3" s="49">
        <v>0.115</v>
      </c>
      <c r="L3" s="49">
        <v>0.112</v>
      </c>
      <c r="M3" s="49">
        <v>0.11700000000000001</v>
      </c>
      <c r="N3" s="40">
        <v>405</v>
      </c>
      <c r="P3" s="48">
        <v>0</v>
      </c>
      <c r="Q3" s="46">
        <f>B2</f>
        <v>0.55100000000000005</v>
      </c>
      <c r="R3" s="46">
        <f>C2</f>
        <v>0.58099999999999996</v>
      </c>
      <c r="S3" s="46">
        <f>D2</f>
        <v>0.56499999999999995</v>
      </c>
    </row>
    <row r="4" spans="1:19" x14ac:dyDescent="0.2">
      <c r="P4" s="47">
        <v>120</v>
      </c>
      <c r="Q4" s="46">
        <f>E6</f>
        <v>0.53600000000000003</v>
      </c>
      <c r="R4" s="46">
        <f>F6</f>
        <v>0.53300000000000003</v>
      </c>
      <c r="S4" s="46">
        <f>G6</f>
        <v>0.54300000000000004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0.497</v>
      </c>
      <c r="R5" s="46">
        <f>I10</f>
        <v>0.5</v>
      </c>
      <c r="S5" s="46">
        <f>J10</f>
        <v>0.53300000000000003</v>
      </c>
    </row>
    <row r="6" spans="1:19" x14ac:dyDescent="0.2">
      <c r="A6" s="42" t="s">
        <v>17</v>
      </c>
      <c r="B6" s="41">
        <v>0.54500000000000004</v>
      </c>
      <c r="C6" s="41">
        <v>0.57499999999999996</v>
      </c>
      <c r="D6" s="41">
        <v>0.55900000000000005</v>
      </c>
      <c r="E6" s="41">
        <v>0.53600000000000003</v>
      </c>
      <c r="F6" s="41">
        <v>0.53300000000000003</v>
      </c>
      <c r="G6" s="41">
        <v>0.54300000000000004</v>
      </c>
      <c r="H6" s="41">
        <v>0.106</v>
      </c>
      <c r="I6" s="41">
        <v>0.107</v>
      </c>
      <c r="J6" s="41">
        <v>0.107</v>
      </c>
      <c r="K6" s="41">
        <v>0.11</v>
      </c>
      <c r="L6" s="41">
        <v>0.113</v>
      </c>
      <c r="M6" s="41">
        <v>0.11600000000000001</v>
      </c>
      <c r="N6" s="50">
        <v>340</v>
      </c>
      <c r="P6" s="47">
        <v>360</v>
      </c>
      <c r="Q6" s="46">
        <f>K14</f>
        <v>0.495</v>
      </c>
      <c r="R6" s="46">
        <f>L14</f>
        <v>0.505</v>
      </c>
      <c r="S6" s="46">
        <f>M14</f>
        <v>0.54200000000000004</v>
      </c>
    </row>
    <row r="7" spans="1:19" x14ac:dyDescent="0.2">
      <c r="A7" s="42" t="s">
        <v>16</v>
      </c>
      <c r="B7" s="41">
        <v>0.126</v>
      </c>
      <c r="C7" s="41">
        <v>0.125</v>
      </c>
      <c r="D7" s="41">
        <v>0.11799999999999999</v>
      </c>
      <c r="E7" s="41">
        <v>0.113</v>
      </c>
      <c r="F7" s="41">
        <v>0.11</v>
      </c>
      <c r="G7" s="41">
        <v>0.107</v>
      </c>
      <c r="H7" s="41">
        <v>0.106</v>
      </c>
      <c r="I7" s="41">
        <v>0.108</v>
      </c>
      <c r="J7" s="41">
        <v>0.109</v>
      </c>
      <c r="K7" s="41">
        <v>0.115</v>
      </c>
      <c r="L7" s="41">
        <v>0.112</v>
      </c>
      <c r="M7" s="41">
        <v>0.11700000000000001</v>
      </c>
      <c r="N7" s="50">
        <v>340</v>
      </c>
      <c r="P7" s="48">
        <v>480</v>
      </c>
      <c r="Q7" s="46">
        <f>B19</f>
        <v>0.48499999999999999</v>
      </c>
      <c r="R7" s="46">
        <f>C19</f>
        <v>0.49399999999999999</v>
      </c>
      <c r="S7" s="46">
        <f>D19</f>
        <v>0.53500000000000003</v>
      </c>
    </row>
    <row r="8" spans="1:19" x14ac:dyDescent="0.2">
      <c r="P8" s="47">
        <v>600</v>
      </c>
      <c r="Q8" s="46">
        <f>E23</f>
        <v>0.442</v>
      </c>
      <c r="R8" s="46">
        <f>F23</f>
        <v>0.45</v>
      </c>
      <c r="S8" s="46">
        <f>G23</f>
        <v>0.51300000000000001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0.54</v>
      </c>
      <c r="C10" s="41">
        <v>0.56999999999999995</v>
      </c>
      <c r="D10" s="41">
        <v>0.55700000000000005</v>
      </c>
      <c r="E10" s="41">
        <v>0.53300000000000003</v>
      </c>
      <c r="F10" s="41">
        <v>0.52800000000000002</v>
      </c>
      <c r="G10" s="41">
        <v>0.54200000000000004</v>
      </c>
      <c r="H10" s="41">
        <v>0.497</v>
      </c>
      <c r="I10" s="41">
        <v>0.5</v>
      </c>
      <c r="J10" s="41">
        <v>0.53300000000000003</v>
      </c>
      <c r="K10" s="41">
        <v>0.11</v>
      </c>
      <c r="L10" s="41">
        <v>0.113</v>
      </c>
      <c r="M10" s="41">
        <v>0.11600000000000001</v>
      </c>
      <c r="N10" s="40">
        <v>405</v>
      </c>
      <c r="P10" s="38" t="s">
        <v>21</v>
      </c>
      <c r="Q10" s="38">
        <f>SLOPE(Q3:Q8,$P$3:$P$8)</f>
        <v>-1.6666666666666672E-4</v>
      </c>
      <c r="R10" s="38">
        <f>SLOPE(R3:R8,$P$3:$P$8)</f>
        <v>-1.8261904761904762E-4</v>
      </c>
      <c r="S10" s="38">
        <f>SLOPE(S3:S8,$P$3:$P$8)</f>
        <v>-6.5476190476190411E-5</v>
      </c>
    </row>
    <row r="11" spans="1:19" x14ac:dyDescent="0.2">
      <c r="A11" s="42" t="s">
        <v>16</v>
      </c>
      <c r="B11" s="41">
        <v>0.125</v>
      </c>
      <c r="C11" s="41">
        <v>0.125</v>
      </c>
      <c r="D11" s="41">
        <v>0.11799999999999999</v>
      </c>
      <c r="E11" s="41">
        <v>0.113</v>
      </c>
      <c r="F11" s="41">
        <v>0.11</v>
      </c>
      <c r="G11" s="41">
        <v>0.107</v>
      </c>
      <c r="H11" s="41">
        <v>0.106</v>
      </c>
      <c r="I11" s="41">
        <v>0.108</v>
      </c>
      <c r="J11" s="41">
        <v>0.109</v>
      </c>
      <c r="K11" s="41">
        <v>0.115</v>
      </c>
      <c r="L11" s="41">
        <v>0.112</v>
      </c>
      <c r="M11" s="41">
        <v>0.11700000000000001</v>
      </c>
      <c r="N11" s="40">
        <v>405</v>
      </c>
      <c r="P11" s="38" t="s">
        <v>20</v>
      </c>
      <c r="Q11" s="38">
        <f>_xlfn.STDEV.P(Q10:S10)</f>
        <v>5.1872107586615893E-5</v>
      </c>
    </row>
    <row r="12" spans="1:19" x14ac:dyDescent="0.2">
      <c r="P12" s="38" t="s">
        <v>19</v>
      </c>
      <c r="Q12" s="38">
        <f>AVERAGE(Q10:S10)</f>
        <v>-1.3825396825396823E-4</v>
      </c>
      <c r="R12" s="38">
        <f>Q12*-1</f>
        <v>1.3825396825396823E-4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0.53400000000000003</v>
      </c>
      <c r="C14" s="41">
        <v>0.56499999999999995</v>
      </c>
      <c r="D14" s="41">
        <v>0.55200000000000005</v>
      </c>
      <c r="E14" s="41">
        <v>0.52800000000000002</v>
      </c>
      <c r="F14" s="41">
        <v>0.52500000000000002</v>
      </c>
      <c r="G14" s="41">
        <v>0.54100000000000004</v>
      </c>
      <c r="H14" s="41">
        <v>0.49099999999999999</v>
      </c>
      <c r="I14" s="41">
        <v>0.495</v>
      </c>
      <c r="J14" s="41">
        <v>0.53200000000000003</v>
      </c>
      <c r="K14" s="41">
        <v>0.495</v>
      </c>
      <c r="L14" s="41">
        <v>0.505</v>
      </c>
      <c r="M14" s="41">
        <v>0.54200000000000004</v>
      </c>
      <c r="N14" s="40">
        <v>405</v>
      </c>
    </row>
    <row r="15" spans="1:19" x14ac:dyDescent="0.2">
      <c r="A15" s="42" t="s">
        <v>16</v>
      </c>
      <c r="B15" s="41">
        <v>0.125</v>
      </c>
      <c r="C15" s="41">
        <v>0.125</v>
      </c>
      <c r="D15" s="41">
        <v>0.11799999999999999</v>
      </c>
      <c r="E15" s="41">
        <v>0.113</v>
      </c>
      <c r="F15" s="41">
        <v>0.11</v>
      </c>
      <c r="G15" s="41">
        <v>0.107</v>
      </c>
      <c r="H15" s="41">
        <v>0.106</v>
      </c>
      <c r="I15" s="41">
        <v>0.108</v>
      </c>
      <c r="J15" s="41">
        <v>0.109</v>
      </c>
      <c r="K15" s="41">
        <v>0.115</v>
      </c>
      <c r="L15" s="41">
        <v>0.112</v>
      </c>
      <c r="M15" s="41">
        <v>0.11700000000000001</v>
      </c>
      <c r="N15" s="40">
        <v>405</v>
      </c>
    </row>
    <row r="16" spans="1:19" x14ac:dyDescent="0.2">
      <c r="P16" s="38" t="s">
        <v>18</v>
      </c>
      <c r="Q16" s="38">
        <f>Q12*-1</f>
        <v>1.3825396825396823E-4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0.52800000000000002</v>
      </c>
      <c r="C18" s="41">
        <v>0.55800000000000005</v>
      </c>
      <c r="D18" s="41">
        <v>0.54700000000000004</v>
      </c>
      <c r="E18" s="41">
        <v>0.52400000000000002</v>
      </c>
      <c r="F18" s="41">
        <v>0.52</v>
      </c>
      <c r="G18" s="41">
        <v>0.53900000000000003</v>
      </c>
      <c r="H18" s="41">
        <v>0.48799999999999999</v>
      </c>
      <c r="I18" s="41">
        <v>0.49199999999999999</v>
      </c>
      <c r="J18" s="41">
        <v>0.53</v>
      </c>
      <c r="K18" s="41">
        <v>0.48799999999999999</v>
      </c>
      <c r="L18" s="41">
        <v>0.499</v>
      </c>
      <c r="M18" s="41">
        <v>0.54</v>
      </c>
      <c r="N18" s="40">
        <v>405</v>
      </c>
    </row>
    <row r="19" spans="1:14" x14ac:dyDescent="0.2">
      <c r="A19" s="42" t="s">
        <v>16</v>
      </c>
      <c r="B19" s="41">
        <v>0.48499999999999999</v>
      </c>
      <c r="C19" s="41">
        <v>0.49399999999999999</v>
      </c>
      <c r="D19" s="41">
        <v>0.53500000000000003</v>
      </c>
      <c r="E19" s="41">
        <v>0.113</v>
      </c>
      <c r="F19" s="41">
        <v>0.11</v>
      </c>
      <c r="G19" s="41">
        <v>0.107</v>
      </c>
      <c r="H19" s="41">
        <v>0.106</v>
      </c>
      <c r="I19" s="41">
        <v>0.108</v>
      </c>
      <c r="J19" s="41">
        <v>0.109</v>
      </c>
      <c r="K19" s="41">
        <v>0.115</v>
      </c>
      <c r="L19" s="41">
        <v>0.112</v>
      </c>
      <c r="M19" s="41">
        <v>0.11700000000000001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0.52300000000000002</v>
      </c>
      <c r="C22" s="41">
        <v>0.55300000000000005</v>
      </c>
      <c r="D22" s="41">
        <v>0.54300000000000004</v>
      </c>
      <c r="E22" s="41">
        <v>0.52</v>
      </c>
      <c r="F22" s="41">
        <v>0.51400000000000001</v>
      </c>
      <c r="G22" s="41">
        <v>0.53800000000000003</v>
      </c>
      <c r="H22" s="41">
        <v>0.48299999999999998</v>
      </c>
      <c r="I22" s="41">
        <v>0.48699999999999999</v>
      </c>
      <c r="J22" s="41">
        <v>0.52900000000000003</v>
      </c>
      <c r="K22" s="41">
        <v>0.48399999999999999</v>
      </c>
      <c r="L22" s="41">
        <v>0.49399999999999999</v>
      </c>
      <c r="M22" s="41">
        <v>0.53900000000000003</v>
      </c>
      <c r="N22" s="40">
        <v>405</v>
      </c>
    </row>
    <row r="23" spans="1:14" x14ac:dyDescent="0.2">
      <c r="A23" s="42" t="s">
        <v>16</v>
      </c>
      <c r="B23" s="41">
        <v>0.47499999999999998</v>
      </c>
      <c r="C23" s="41">
        <v>0.48699999999999999</v>
      </c>
      <c r="D23" s="41">
        <v>0.53400000000000003</v>
      </c>
      <c r="E23" s="41">
        <v>0.442</v>
      </c>
      <c r="F23" s="41">
        <v>0.45</v>
      </c>
      <c r="G23" s="41">
        <v>0.51300000000000001</v>
      </c>
      <c r="H23" s="41">
        <v>0.106</v>
      </c>
      <c r="I23" s="41">
        <v>0.108</v>
      </c>
      <c r="J23" s="41">
        <v>0.109</v>
      </c>
      <c r="K23" s="41">
        <v>0.115</v>
      </c>
      <c r="L23" s="41">
        <v>0.112</v>
      </c>
      <c r="M23" s="41">
        <v>0.11700000000000001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9EB1-BAC0-5247-90FD-C79F216CEA81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0.57299999999999995</v>
      </c>
      <c r="C2" s="49">
        <v>0.57299999999999995</v>
      </c>
      <c r="D2" s="49">
        <v>0.58599999999999997</v>
      </c>
      <c r="E2" s="49">
        <v>0.11700000000000001</v>
      </c>
      <c r="F2" s="49">
        <v>0.115</v>
      </c>
      <c r="G2" s="49">
        <v>0.107</v>
      </c>
      <c r="H2" s="49">
        <v>0.108</v>
      </c>
      <c r="I2" s="49">
        <v>0.109</v>
      </c>
      <c r="J2" s="49">
        <v>0.113</v>
      </c>
      <c r="K2" s="49">
        <v>0.112</v>
      </c>
      <c r="L2" s="49">
        <v>0.114</v>
      </c>
      <c r="M2" s="49">
        <v>0.11799999999999999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0.13500000000000001</v>
      </c>
      <c r="C3" s="49">
        <v>0.128</v>
      </c>
      <c r="D3" s="49">
        <v>0.13</v>
      </c>
      <c r="E3" s="49">
        <v>0.124</v>
      </c>
      <c r="F3" s="49">
        <v>0.121</v>
      </c>
      <c r="G3" s="49">
        <v>0.11700000000000001</v>
      </c>
      <c r="H3" s="49">
        <v>0.113</v>
      </c>
      <c r="I3" s="49">
        <v>0.11</v>
      </c>
      <c r="J3" s="49">
        <v>0.113</v>
      </c>
      <c r="K3" s="49">
        <v>0.11899999999999999</v>
      </c>
      <c r="L3" s="49">
        <v>0.12</v>
      </c>
      <c r="M3" s="49">
        <v>0.123</v>
      </c>
      <c r="N3" s="40">
        <v>405</v>
      </c>
      <c r="P3" s="48">
        <v>0</v>
      </c>
      <c r="Q3" s="46">
        <f>B2</f>
        <v>0.57299999999999995</v>
      </c>
      <c r="R3" s="46">
        <f>C2</f>
        <v>0.57299999999999995</v>
      </c>
      <c r="S3" s="46">
        <f>D2</f>
        <v>0.58599999999999997</v>
      </c>
    </row>
    <row r="4" spans="1:19" x14ac:dyDescent="0.2">
      <c r="P4" s="47">
        <v>120</v>
      </c>
      <c r="Q4" s="46">
        <f>E6</f>
        <v>0.49</v>
      </c>
      <c r="R4" s="46">
        <f>F6</f>
        <v>0.48399999999999999</v>
      </c>
      <c r="S4" s="46">
        <f>G6</f>
        <v>0.495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0.53700000000000003</v>
      </c>
      <c r="R5" s="46">
        <f>I10</f>
        <v>0.54400000000000004</v>
      </c>
      <c r="S5" s="46">
        <f>J10</f>
        <v>0.505</v>
      </c>
    </row>
    <row r="6" spans="1:19" x14ac:dyDescent="0.2">
      <c r="A6" s="42" t="s">
        <v>17</v>
      </c>
      <c r="B6" s="41">
        <v>0.56699999999999995</v>
      </c>
      <c r="C6" s="41">
        <v>0.56999999999999995</v>
      </c>
      <c r="D6" s="41">
        <v>0.56999999999999995</v>
      </c>
      <c r="E6" s="41">
        <v>0.49</v>
      </c>
      <c r="F6" s="41">
        <v>0.48399999999999999</v>
      </c>
      <c r="G6" s="41">
        <v>0.495</v>
      </c>
      <c r="H6" s="41">
        <v>0.108</v>
      </c>
      <c r="I6" s="41">
        <v>0.109</v>
      </c>
      <c r="J6" s="41">
        <v>0.113</v>
      </c>
      <c r="K6" s="41">
        <v>0.112</v>
      </c>
      <c r="L6" s="41">
        <v>0.114</v>
      </c>
      <c r="M6" s="41">
        <v>0.11799999999999999</v>
      </c>
      <c r="N6" s="50">
        <v>340</v>
      </c>
      <c r="P6" s="47">
        <v>360</v>
      </c>
      <c r="Q6" s="46">
        <f>K14</f>
        <v>0.51400000000000001</v>
      </c>
      <c r="R6" s="46">
        <f>L14</f>
        <v>0.54500000000000004</v>
      </c>
      <c r="S6" s="46">
        <f>M14</f>
        <v>0.47599999999999998</v>
      </c>
    </row>
    <row r="7" spans="1:19" x14ac:dyDescent="0.2">
      <c r="A7" s="42" t="s">
        <v>16</v>
      </c>
      <c r="B7" s="41">
        <v>0.13500000000000001</v>
      </c>
      <c r="C7" s="41">
        <v>0.129</v>
      </c>
      <c r="D7" s="41">
        <v>0.13</v>
      </c>
      <c r="E7" s="41">
        <v>0.124</v>
      </c>
      <c r="F7" s="41">
        <v>0.121</v>
      </c>
      <c r="G7" s="41">
        <v>0.11700000000000001</v>
      </c>
      <c r="H7" s="41">
        <v>0.113</v>
      </c>
      <c r="I7" s="41">
        <v>0.11</v>
      </c>
      <c r="J7" s="41">
        <v>0.113</v>
      </c>
      <c r="K7" s="41">
        <v>0.11899999999999999</v>
      </c>
      <c r="L7" s="41">
        <v>0.12</v>
      </c>
      <c r="M7" s="41">
        <v>0.123</v>
      </c>
      <c r="N7" s="50">
        <v>340</v>
      </c>
      <c r="P7" s="48">
        <v>480</v>
      </c>
      <c r="Q7" s="46">
        <f>B19</f>
        <v>0.53900000000000003</v>
      </c>
      <c r="R7" s="46">
        <f>C19</f>
        <v>0.55200000000000005</v>
      </c>
      <c r="S7" s="46">
        <f>D19</f>
        <v>0.48399999999999999</v>
      </c>
    </row>
    <row r="8" spans="1:19" x14ac:dyDescent="0.2">
      <c r="P8" s="47">
        <v>600</v>
      </c>
      <c r="Q8" s="46">
        <f>E23</f>
        <v>0.51800000000000002</v>
      </c>
      <c r="R8" s="46">
        <f>F23</f>
        <v>0.54600000000000004</v>
      </c>
      <c r="S8" s="46">
        <f>G23</f>
        <v>0.41899999999999998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0.56100000000000005</v>
      </c>
      <c r="C10" s="41">
        <v>0.56699999999999995</v>
      </c>
      <c r="D10" s="41">
        <v>0.55900000000000005</v>
      </c>
      <c r="E10" s="41">
        <v>0.29099999999999998</v>
      </c>
      <c r="F10" s="41">
        <v>0.27800000000000002</v>
      </c>
      <c r="G10" s="41">
        <v>0.35499999999999998</v>
      </c>
      <c r="H10" s="41">
        <v>0.53700000000000003</v>
      </c>
      <c r="I10" s="41">
        <v>0.54400000000000004</v>
      </c>
      <c r="J10" s="41">
        <v>0.505</v>
      </c>
      <c r="K10" s="41">
        <v>0.112</v>
      </c>
      <c r="L10" s="41">
        <v>0.114</v>
      </c>
      <c r="M10" s="41">
        <v>0.11899999999999999</v>
      </c>
      <c r="N10" s="40">
        <v>405</v>
      </c>
      <c r="P10" s="38" t="s">
        <v>21</v>
      </c>
      <c r="Q10" s="38">
        <f>SLOPE(Q3:Q8,$P$3:$P$8)</f>
        <v>-3.5952380952380858E-5</v>
      </c>
      <c r="R10" s="38">
        <f>SLOPE(R3:R8,$P$3:$P$8)</f>
        <v>1.6666666666666813E-5</v>
      </c>
      <c r="S10" s="38">
        <f>SLOPE(S3:S8,$P$3:$P$8)</f>
        <v>-2.1357142857142855E-4</v>
      </c>
    </row>
    <row r="11" spans="1:19" x14ac:dyDescent="0.2">
      <c r="A11" s="42" t="s">
        <v>16</v>
      </c>
      <c r="B11" s="41">
        <v>0.13500000000000001</v>
      </c>
      <c r="C11" s="41">
        <v>0.128</v>
      </c>
      <c r="D11" s="41">
        <v>0.13</v>
      </c>
      <c r="E11" s="41">
        <v>0.124</v>
      </c>
      <c r="F11" s="41">
        <v>0.121</v>
      </c>
      <c r="G11" s="41">
        <v>0.11700000000000001</v>
      </c>
      <c r="H11" s="41">
        <v>0.113</v>
      </c>
      <c r="I11" s="41">
        <v>0.11</v>
      </c>
      <c r="J11" s="41">
        <v>0.113</v>
      </c>
      <c r="K11" s="41">
        <v>0.11899999999999999</v>
      </c>
      <c r="L11" s="41">
        <v>0.12</v>
      </c>
      <c r="M11" s="41">
        <v>0.123</v>
      </c>
      <c r="N11" s="40">
        <v>405</v>
      </c>
      <c r="P11" s="38" t="s">
        <v>20</v>
      </c>
      <c r="Q11" s="38">
        <f>_xlfn.STDEV.P(Q10:S10)</f>
        <v>9.8503734135818084E-5</v>
      </c>
    </row>
    <row r="12" spans="1:19" x14ac:dyDescent="0.2">
      <c r="P12" s="38" t="s">
        <v>19</v>
      </c>
      <c r="Q12" s="38">
        <f>AVERAGE(Q10:S10)</f>
        <v>-7.761904761904753E-5</v>
      </c>
      <c r="R12" s="38">
        <f>Q12*-1</f>
        <v>7.761904761904753E-5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0.55500000000000005</v>
      </c>
      <c r="C14" s="41">
        <v>0.56299999999999994</v>
      </c>
      <c r="D14" s="41">
        <v>0.54300000000000004</v>
      </c>
      <c r="E14" s="41">
        <v>0.22700000000000001</v>
      </c>
      <c r="F14" s="41">
        <v>0.22</v>
      </c>
      <c r="G14" s="41">
        <v>0.27300000000000002</v>
      </c>
      <c r="H14" s="41">
        <v>0.53100000000000003</v>
      </c>
      <c r="I14" s="41">
        <v>0.53900000000000003</v>
      </c>
      <c r="J14" s="41">
        <v>0.496</v>
      </c>
      <c r="K14" s="41">
        <v>0.51400000000000001</v>
      </c>
      <c r="L14" s="41">
        <v>0.54500000000000004</v>
      </c>
      <c r="M14" s="41">
        <v>0.47599999999999998</v>
      </c>
      <c r="N14" s="40">
        <v>405</v>
      </c>
    </row>
    <row r="15" spans="1:19" x14ac:dyDescent="0.2">
      <c r="A15" s="42" t="s">
        <v>16</v>
      </c>
      <c r="B15" s="41">
        <v>0.13500000000000001</v>
      </c>
      <c r="C15" s="41">
        <v>0.128</v>
      </c>
      <c r="D15" s="41">
        <v>0.13</v>
      </c>
      <c r="E15" s="41">
        <v>0.124</v>
      </c>
      <c r="F15" s="41">
        <v>0.121</v>
      </c>
      <c r="G15" s="41">
        <v>0.11700000000000001</v>
      </c>
      <c r="H15" s="41">
        <v>0.113</v>
      </c>
      <c r="I15" s="41">
        <v>0.11</v>
      </c>
      <c r="J15" s="41">
        <v>0.113</v>
      </c>
      <c r="K15" s="41">
        <v>0.11899999999999999</v>
      </c>
      <c r="L15" s="41">
        <v>0.12</v>
      </c>
      <c r="M15" s="41">
        <v>0.123</v>
      </c>
      <c r="N15" s="40">
        <v>405</v>
      </c>
    </row>
    <row r="16" spans="1:19" x14ac:dyDescent="0.2">
      <c r="P16" s="38" t="s">
        <v>18</v>
      </c>
      <c r="Q16" s="38">
        <f>Q12*-1</f>
        <v>7.761904761904753E-5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0.54900000000000004</v>
      </c>
      <c r="C18" s="41">
        <v>0.55900000000000005</v>
      </c>
      <c r="D18" s="41">
        <v>0.53100000000000003</v>
      </c>
      <c r="E18" s="41">
        <v>0.219</v>
      </c>
      <c r="F18" s="41">
        <v>0.215</v>
      </c>
      <c r="G18" s="41">
        <v>0.22800000000000001</v>
      </c>
      <c r="H18" s="41">
        <v>0.52700000000000002</v>
      </c>
      <c r="I18" s="41">
        <v>0.53700000000000003</v>
      </c>
      <c r="J18" s="41">
        <v>0.48799999999999999</v>
      </c>
      <c r="K18" s="41">
        <v>0.51</v>
      </c>
      <c r="L18" s="41">
        <v>0.54400000000000004</v>
      </c>
      <c r="M18" s="41">
        <v>0.46899999999999997</v>
      </c>
      <c r="N18" s="40">
        <v>405</v>
      </c>
    </row>
    <row r="19" spans="1:14" x14ac:dyDescent="0.2">
      <c r="A19" s="42" t="s">
        <v>16</v>
      </c>
      <c r="B19" s="41">
        <v>0.53900000000000003</v>
      </c>
      <c r="C19" s="41">
        <v>0.55200000000000005</v>
      </c>
      <c r="D19" s="41">
        <v>0.48399999999999999</v>
      </c>
      <c r="E19" s="41">
        <v>0.124</v>
      </c>
      <c r="F19" s="41">
        <v>0.121</v>
      </c>
      <c r="G19" s="41">
        <v>0.11700000000000001</v>
      </c>
      <c r="H19" s="41">
        <v>0.113</v>
      </c>
      <c r="I19" s="41">
        <v>0.11</v>
      </c>
      <c r="J19" s="41">
        <v>0.113</v>
      </c>
      <c r="K19" s="41">
        <v>0.11899999999999999</v>
      </c>
      <c r="L19" s="41">
        <v>0.12</v>
      </c>
      <c r="M19" s="41">
        <v>0.123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0.54500000000000004</v>
      </c>
      <c r="C22" s="41">
        <v>0.55400000000000005</v>
      </c>
      <c r="D22" s="41">
        <v>0.52</v>
      </c>
      <c r="E22" s="41">
        <v>0.218</v>
      </c>
      <c r="F22" s="41">
        <v>0.214</v>
      </c>
      <c r="G22" s="41">
        <v>0.21299999999999999</v>
      </c>
      <c r="H22" s="41">
        <v>0.52200000000000002</v>
      </c>
      <c r="I22" s="41">
        <v>0.53400000000000003</v>
      </c>
      <c r="J22" s="41">
        <v>0.47899999999999998</v>
      </c>
      <c r="K22" s="41">
        <v>0.51</v>
      </c>
      <c r="L22" s="41">
        <v>0.54400000000000004</v>
      </c>
      <c r="M22" s="41">
        <v>0.46300000000000002</v>
      </c>
      <c r="N22" s="40">
        <v>405</v>
      </c>
    </row>
    <row r="23" spans="1:14" x14ac:dyDescent="0.2">
      <c r="A23" s="42" t="s">
        <v>16</v>
      </c>
      <c r="B23" s="41">
        <v>0.53300000000000003</v>
      </c>
      <c r="C23" s="41">
        <v>0.55000000000000004</v>
      </c>
      <c r="D23" s="41">
        <v>0.47499999999999998</v>
      </c>
      <c r="E23" s="41">
        <v>0.51800000000000002</v>
      </c>
      <c r="F23" s="41">
        <v>0.54600000000000004</v>
      </c>
      <c r="G23" s="41">
        <v>0.41899999999999998</v>
      </c>
      <c r="H23" s="41">
        <v>0.113</v>
      </c>
      <c r="I23" s="41">
        <v>0.11</v>
      </c>
      <c r="J23" s="41">
        <v>0.113</v>
      </c>
      <c r="K23" s="41">
        <v>0.11899999999999999</v>
      </c>
      <c r="L23" s="41">
        <v>0.12</v>
      </c>
      <c r="M23" s="41">
        <v>0.123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61BD-7CDF-554F-ABA5-E9BD6256B30C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0.55500000000000005</v>
      </c>
      <c r="C2" s="49">
        <v>0.56799999999999995</v>
      </c>
      <c r="D2" s="49">
        <v>0.55600000000000005</v>
      </c>
      <c r="E2" s="49">
        <v>0.113</v>
      </c>
      <c r="F2" s="49">
        <v>0.113</v>
      </c>
      <c r="G2" s="49">
        <v>0.114</v>
      </c>
      <c r="H2" s="49">
        <v>0.11600000000000001</v>
      </c>
      <c r="I2" s="49">
        <v>0.114</v>
      </c>
      <c r="J2" s="49">
        <v>0.11899999999999999</v>
      </c>
      <c r="K2" s="49">
        <v>0.13200000000000001</v>
      </c>
      <c r="L2" s="49">
        <v>0.11899999999999999</v>
      </c>
      <c r="M2" s="49">
        <v>0.128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</v>
      </c>
      <c r="C3" s="49">
        <v>0.113</v>
      </c>
      <c r="D3" s="49">
        <v>0.112</v>
      </c>
      <c r="E3" s="49">
        <v>0.112</v>
      </c>
      <c r="F3" s="49">
        <v>0.106</v>
      </c>
      <c r="G3" s="49">
        <v>0.111</v>
      </c>
      <c r="H3" s="49">
        <v>0.115</v>
      </c>
      <c r="I3" s="49">
        <v>0.11799999999999999</v>
      </c>
      <c r="J3" s="49">
        <v>0.122</v>
      </c>
      <c r="K3" s="49">
        <v>0.113</v>
      </c>
      <c r="L3" s="49">
        <v>0.13800000000000001</v>
      </c>
      <c r="M3" s="49">
        <v>0.129</v>
      </c>
      <c r="N3" s="40">
        <v>405</v>
      </c>
      <c r="P3" s="48">
        <v>0</v>
      </c>
      <c r="Q3" s="46">
        <f>B2</f>
        <v>0.55500000000000005</v>
      </c>
      <c r="R3" s="46">
        <f>C2</f>
        <v>0.56799999999999995</v>
      </c>
      <c r="S3" s="46">
        <f>D2</f>
        <v>0.55600000000000005</v>
      </c>
    </row>
    <row r="4" spans="1:19" x14ac:dyDescent="0.2">
      <c r="P4" s="47">
        <v>120</v>
      </c>
      <c r="Q4" s="46">
        <f>E6</f>
        <v>0.53600000000000003</v>
      </c>
      <c r="R4" s="46">
        <f>F6</f>
        <v>0.47699999999999998</v>
      </c>
      <c r="S4" s="46">
        <f>G6</f>
        <v>0.53300000000000003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0.51900000000000002</v>
      </c>
      <c r="R5" s="46">
        <f>I10</f>
        <v>0.44400000000000001</v>
      </c>
      <c r="S5" s="46">
        <f>J10</f>
        <v>0.504</v>
      </c>
    </row>
    <row r="6" spans="1:19" x14ac:dyDescent="0.2">
      <c r="A6" s="42" t="s">
        <v>17</v>
      </c>
      <c r="B6" s="41">
        <v>0.54800000000000004</v>
      </c>
      <c r="C6" s="41">
        <v>0.55100000000000005</v>
      </c>
      <c r="D6" s="41">
        <v>0.54200000000000004</v>
      </c>
      <c r="E6" s="41">
        <v>0.53600000000000003</v>
      </c>
      <c r="F6" s="41">
        <v>0.47699999999999998</v>
      </c>
      <c r="G6" s="41">
        <v>0.53300000000000003</v>
      </c>
      <c r="H6" s="41">
        <v>0.115</v>
      </c>
      <c r="I6" s="41">
        <v>0.114</v>
      </c>
      <c r="J6" s="41">
        <v>0.11799999999999999</v>
      </c>
      <c r="K6" s="41">
        <v>0.13200000000000001</v>
      </c>
      <c r="L6" s="41">
        <v>0.11799999999999999</v>
      </c>
      <c r="M6" s="41">
        <v>0.128</v>
      </c>
      <c r="N6" s="50">
        <v>340</v>
      </c>
      <c r="P6" s="47">
        <v>360</v>
      </c>
      <c r="Q6" s="46">
        <f>K14</f>
        <v>0.52500000000000002</v>
      </c>
      <c r="R6" s="46">
        <f>L14</f>
        <v>0.39500000000000002</v>
      </c>
      <c r="S6" s="46">
        <f>M14</f>
        <v>0.48399999999999999</v>
      </c>
    </row>
    <row r="7" spans="1:19" x14ac:dyDescent="0.2">
      <c r="A7" s="42" t="s">
        <v>16</v>
      </c>
      <c r="B7" s="41">
        <v>0.12</v>
      </c>
      <c r="C7" s="41">
        <v>0.113</v>
      </c>
      <c r="D7" s="41">
        <v>0.112</v>
      </c>
      <c r="E7" s="41">
        <v>0.112</v>
      </c>
      <c r="F7" s="41">
        <v>0.106</v>
      </c>
      <c r="G7" s="41">
        <v>0.111</v>
      </c>
      <c r="H7" s="41">
        <v>0.114</v>
      </c>
      <c r="I7" s="41">
        <v>0.11799999999999999</v>
      </c>
      <c r="J7" s="41">
        <v>0.122</v>
      </c>
      <c r="K7" s="41">
        <v>0.113</v>
      </c>
      <c r="L7" s="41">
        <v>0.13800000000000001</v>
      </c>
      <c r="M7" s="41">
        <v>0.129</v>
      </c>
      <c r="N7" s="50">
        <v>340</v>
      </c>
      <c r="P7" s="48">
        <v>480</v>
      </c>
      <c r="Q7" s="46">
        <f>B19</f>
        <v>0.501</v>
      </c>
      <c r="R7" s="46">
        <f>C19</f>
        <v>0.34</v>
      </c>
      <c r="S7" s="46">
        <f>D19</f>
        <v>0.436</v>
      </c>
    </row>
    <row r="8" spans="1:19" x14ac:dyDescent="0.2">
      <c r="P8" s="47">
        <v>600</v>
      </c>
      <c r="Q8" s="46">
        <f>E23</f>
        <v>0.46</v>
      </c>
      <c r="R8" s="46">
        <f>F23</f>
        <v>0.28599999999999998</v>
      </c>
      <c r="S8" s="46">
        <f>G23</f>
        <v>0.39100000000000001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0.54300000000000004</v>
      </c>
      <c r="C10" s="41">
        <v>0.53900000000000003</v>
      </c>
      <c r="D10" s="41">
        <v>0.53400000000000003</v>
      </c>
      <c r="E10" s="41">
        <v>0.52900000000000003</v>
      </c>
      <c r="F10" s="41">
        <v>0.46200000000000002</v>
      </c>
      <c r="G10" s="41">
        <v>0.52200000000000002</v>
      </c>
      <c r="H10" s="41">
        <v>0.51900000000000002</v>
      </c>
      <c r="I10" s="41">
        <v>0.44400000000000001</v>
      </c>
      <c r="J10" s="41">
        <v>0.504</v>
      </c>
      <c r="K10" s="41">
        <v>0.13200000000000001</v>
      </c>
      <c r="L10" s="41">
        <v>0.11799999999999999</v>
      </c>
      <c r="M10" s="41">
        <v>0.128</v>
      </c>
      <c r="N10" s="40">
        <v>405</v>
      </c>
      <c r="P10" s="38" t="s">
        <v>21</v>
      </c>
      <c r="Q10" s="38">
        <f>SLOPE(Q3:Q8,$P$3:$P$8)</f>
        <v>-1.3666666666666672E-4</v>
      </c>
      <c r="R10" s="38">
        <f>SLOPE(R3:R8,$P$3:$P$8)</f>
        <v>-4.4523809523809517E-4</v>
      </c>
      <c r="S10" s="38">
        <f>SLOPE(S3:S8,$P$3:$P$8)</f>
        <v>-2.704761904761905E-4</v>
      </c>
    </row>
    <row r="11" spans="1:19" x14ac:dyDescent="0.2">
      <c r="A11" s="42" t="s">
        <v>16</v>
      </c>
      <c r="B11" s="41">
        <v>0.12</v>
      </c>
      <c r="C11" s="41">
        <v>0.113</v>
      </c>
      <c r="D11" s="41">
        <v>0.112</v>
      </c>
      <c r="E11" s="41">
        <v>0.112</v>
      </c>
      <c r="F11" s="41">
        <v>0.106</v>
      </c>
      <c r="G11" s="41">
        <v>0.111</v>
      </c>
      <c r="H11" s="41">
        <v>0.114</v>
      </c>
      <c r="I11" s="41">
        <v>0.11799999999999999</v>
      </c>
      <c r="J11" s="41">
        <v>0.122</v>
      </c>
      <c r="K11" s="41">
        <v>0.113</v>
      </c>
      <c r="L11" s="41">
        <v>0.13800000000000001</v>
      </c>
      <c r="M11" s="41">
        <v>0.129</v>
      </c>
      <c r="N11" s="40">
        <v>405</v>
      </c>
      <c r="P11" s="38" t="s">
        <v>20</v>
      </c>
      <c r="Q11" s="38">
        <f>_xlfn.STDEV.P(Q10:S10)</f>
        <v>1.2634302449581576E-4</v>
      </c>
    </row>
    <row r="12" spans="1:19" x14ac:dyDescent="0.2">
      <c r="P12" s="38" t="s">
        <v>19</v>
      </c>
      <c r="Q12" s="38">
        <f>AVERAGE(Q10:S10)</f>
        <v>-2.8412698412698411E-4</v>
      </c>
      <c r="R12" s="38">
        <f>Q12*-1</f>
        <v>2.8412698412698411E-4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0.53700000000000003</v>
      </c>
      <c r="C14" s="41">
        <v>0.52300000000000002</v>
      </c>
      <c r="D14" s="41">
        <v>0.52400000000000002</v>
      </c>
      <c r="E14" s="41">
        <v>0.52500000000000002</v>
      </c>
      <c r="F14" s="41">
        <v>0.44700000000000001</v>
      </c>
      <c r="G14" s="41">
        <v>0.51300000000000001</v>
      </c>
      <c r="H14" s="41">
        <v>0.51300000000000001</v>
      </c>
      <c r="I14" s="41">
        <v>0.42799999999999999</v>
      </c>
      <c r="J14" s="41">
        <v>0.498</v>
      </c>
      <c r="K14" s="41">
        <v>0.52500000000000002</v>
      </c>
      <c r="L14" s="41">
        <v>0.39500000000000002</v>
      </c>
      <c r="M14" s="41">
        <v>0.48399999999999999</v>
      </c>
      <c r="N14" s="40">
        <v>405</v>
      </c>
    </row>
    <row r="15" spans="1:19" x14ac:dyDescent="0.2">
      <c r="A15" s="42" t="s">
        <v>16</v>
      </c>
      <c r="B15" s="41">
        <v>0.12</v>
      </c>
      <c r="C15" s="41">
        <v>0.113</v>
      </c>
      <c r="D15" s="41">
        <v>0.112</v>
      </c>
      <c r="E15" s="41">
        <v>0.112</v>
      </c>
      <c r="F15" s="41">
        <v>0.106</v>
      </c>
      <c r="G15" s="41">
        <v>0.111</v>
      </c>
      <c r="H15" s="41">
        <v>0.114</v>
      </c>
      <c r="I15" s="41">
        <v>0.11799999999999999</v>
      </c>
      <c r="J15" s="41">
        <v>0.121</v>
      </c>
      <c r="K15" s="41">
        <v>0.113</v>
      </c>
      <c r="L15" s="41">
        <v>0.13800000000000001</v>
      </c>
      <c r="M15" s="41">
        <v>0.129</v>
      </c>
      <c r="N15" s="40">
        <v>405</v>
      </c>
    </row>
    <row r="16" spans="1:19" x14ac:dyDescent="0.2">
      <c r="P16" s="38" t="s">
        <v>18</v>
      </c>
      <c r="Q16" s="38">
        <f>Q12*-1</f>
        <v>2.8412698412698411E-4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0.53300000000000003</v>
      </c>
      <c r="C18" s="41">
        <v>0.51200000000000001</v>
      </c>
      <c r="D18" s="41">
        <v>0.51400000000000001</v>
      </c>
      <c r="E18" s="41">
        <v>0.51900000000000002</v>
      </c>
      <c r="F18" s="41">
        <v>0.43099999999999999</v>
      </c>
      <c r="G18" s="41">
        <v>0.504</v>
      </c>
      <c r="H18" s="41">
        <v>0.50600000000000001</v>
      </c>
      <c r="I18" s="41">
        <v>0.41199999999999998</v>
      </c>
      <c r="J18" s="41">
        <v>0.48899999999999999</v>
      </c>
      <c r="K18" s="41">
        <v>0.51700000000000002</v>
      </c>
      <c r="L18" s="41">
        <v>0.376</v>
      </c>
      <c r="M18" s="41">
        <v>0.47199999999999998</v>
      </c>
      <c r="N18" s="40">
        <v>405</v>
      </c>
    </row>
    <row r="19" spans="1:14" x14ac:dyDescent="0.2">
      <c r="A19" s="42" t="s">
        <v>16</v>
      </c>
      <c r="B19" s="41">
        <v>0.501</v>
      </c>
      <c r="C19" s="41">
        <v>0.34</v>
      </c>
      <c r="D19" s="41">
        <v>0.436</v>
      </c>
      <c r="E19" s="41">
        <v>0.112</v>
      </c>
      <c r="F19" s="41">
        <v>0.106</v>
      </c>
      <c r="G19" s="41">
        <v>0.111</v>
      </c>
      <c r="H19" s="41">
        <v>0.114</v>
      </c>
      <c r="I19" s="41">
        <v>0.11799999999999999</v>
      </c>
      <c r="J19" s="41">
        <v>0.121</v>
      </c>
      <c r="K19" s="41">
        <v>0.113</v>
      </c>
      <c r="L19" s="41">
        <v>0.13800000000000001</v>
      </c>
      <c r="M19" s="41">
        <v>0.128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0.52700000000000002</v>
      </c>
      <c r="C22" s="41">
        <v>0.497</v>
      </c>
      <c r="D22" s="41">
        <v>0.501</v>
      </c>
      <c r="E22" s="41">
        <v>0.51400000000000001</v>
      </c>
      <c r="F22" s="41">
        <v>0.41699999999999998</v>
      </c>
      <c r="G22" s="41">
        <v>0.49299999999999999</v>
      </c>
      <c r="H22" s="41">
        <v>0.499</v>
      </c>
      <c r="I22" s="41">
        <v>0.39500000000000002</v>
      </c>
      <c r="J22" s="41">
        <v>0.47899999999999998</v>
      </c>
      <c r="K22" s="41">
        <v>0.51100000000000001</v>
      </c>
      <c r="L22" s="41">
        <v>0.36099999999999999</v>
      </c>
      <c r="M22" s="41">
        <v>0.46200000000000002</v>
      </c>
      <c r="N22" s="40">
        <v>405</v>
      </c>
    </row>
    <row r="23" spans="1:14" x14ac:dyDescent="0.2">
      <c r="A23" s="42" t="s">
        <v>16</v>
      </c>
      <c r="B23" s="41">
        <v>0.49099999999999999</v>
      </c>
      <c r="C23" s="41">
        <v>0.32400000000000001</v>
      </c>
      <c r="D23" s="41">
        <v>0.42299999999999999</v>
      </c>
      <c r="E23" s="41">
        <v>0.46</v>
      </c>
      <c r="F23" s="41">
        <v>0.28599999999999998</v>
      </c>
      <c r="G23" s="41">
        <v>0.39100000000000001</v>
      </c>
      <c r="H23" s="41">
        <v>0.114</v>
      </c>
      <c r="I23" s="41">
        <v>0.11799999999999999</v>
      </c>
      <c r="J23" s="41">
        <v>0.121</v>
      </c>
      <c r="K23" s="41">
        <v>0.113</v>
      </c>
      <c r="L23" s="41">
        <v>0.13800000000000001</v>
      </c>
      <c r="M23" s="41">
        <v>0.128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62A4-D388-EC48-AC7D-415640CE0FFD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0.51900000000000002</v>
      </c>
      <c r="C2" s="49">
        <v>0.50700000000000001</v>
      </c>
      <c r="D2" s="49">
        <v>0.54800000000000004</v>
      </c>
      <c r="E2" s="49">
        <v>0.114</v>
      </c>
      <c r="F2" s="49">
        <v>0.112</v>
      </c>
      <c r="G2" s="49">
        <v>0.113</v>
      </c>
      <c r="H2" s="49">
        <v>0.11600000000000001</v>
      </c>
      <c r="I2" s="49">
        <v>0.11799999999999999</v>
      </c>
      <c r="J2" s="49">
        <v>0.123</v>
      </c>
      <c r="K2" s="49">
        <v>0.14599999999999999</v>
      </c>
      <c r="L2" s="49">
        <v>0.127</v>
      </c>
      <c r="M2" s="49">
        <v>0.126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0.127</v>
      </c>
      <c r="C3" s="49">
        <v>0.124</v>
      </c>
      <c r="D3" s="49">
        <v>0.123</v>
      </c>
      <c r="E3" s="49">
        <v>0.11700000000000001</v>
      </c>
      <c r="F3" s="49">
        <v>0.11700000000000001</v>
      </c>
      <c r="G3" s="49">
        <v>0.114</v>
      </c>
      <c r="H3" s="49">
        <v>0.123</v>
      </c>
      <c r="I3" s="49">
        <v>0.125</v>
      </c>
      <c r="J3" s="49">
        <v>0.13300000000000001</v>
      </c>
      <c r="K3" s="49">
        <v>0.13100000000000001</v>
      </c>
      <c r="L3" s="49">
        <v>0.128</v>
      </c>
      <c r="M3" s="49">
        <v>0.13300000000000001</v>
      </c>
      <c r="N3" s="40">
        <v>405</v>
      </c>
      <c r="P3" s="48">
        <v>0</v>
      </c>
      <c r="Q3" s="46">
        <f>B2</f>
        <v>0.51900000000000002</v>
      </c>
      <c r="R3" s="46">
        <f>C2</f>
        <v>0.50700000000000001</v>
      </c>
      <c r="S3" s="46">
        <f>D2</f>
        <v>0.54800000000000004</v>
      </c>
    </row>
    <row r="4" spans="1:19" x14ac:dyDescent="0.2">
      <c r="P4" s="47">
        <v>120</v>
      </c>
      <c r="Q4" s="46">
        <f>E6</f>
        <v>0.435</v>
      </c>
      <c r="R4" s="46">
        <f>F6</f>
        <v>0.44700000000000001</v>
      </c>
      <c r="S4" s="46">
        <f>G6</f>
        <v>0.442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0.39900000000000002</v>
      </c>
      <c r="R5" s="46">
        <f>I10</f>
        <v>0.41899999999999998</v>
      </c>
      <c r="S5" s="46">
        <f>J10</f>
        <v>0.42599999999999999</v>
      </c>
    </row>
    <row r="6" spans="1:19" x14ac:dyDescent="0.2">
      <c r="A6" s="42" t="s">
        <v>17</v>
      </c>
      <c r="B6" s="41">
        <v>0.40400000000000003</v>
      </c>
      <c r="C6" s="41">
        <v>0.38700000000000001</v>
      </c>
      <c r="D6" s="41">
        <v>0.41199999999999998</v>
      </c>
      <c r="E6" s="41">
        <v>0.435</v>
      </c>
      <c r="F6" s="41">
        <v>0.44700000000000001</v>
      </c>
      <c r="G6" s="41">
        <v>0.442</v>
      </c>
      <c r="H6" s="41">
        <v>0.11600000000000001</v>
      </c>
      <c r="I6" s="41">
        <v>0.11799999999999999</v>
      </c>
      <c r="J6" s="41">
        <v>0.123</v>
      </c>
      <c r="K6" s="41">
        <v>0.14599999999999999</v>
      </c>
      <c r="L6" s="41">
        <v>0.127</v>
      </c>
      <c r="M6" s="41">
        <v>0.126</v>
      </c>
      <c r="N6" s="50">
        <v>340</v>
      </c>
      <c r="P6" s="47">
        <v>360</v>
      </c>
      <c r="Q6" s="46">
        <f>K14</f>
        <v>0.36499999999999999</v>
      </c>
      <c r="R6" s="46">
        <f>L14</f>
        <v>0.39200000000000002</v>
      </c>
      <c r="S6" s="46">
        <f>M14</f>
        <v>0.38400000000000001</v>
      </c>
    </row>
    <row r="7" spans="1:19" x14ac:dyDescent="0.2">
      <c r="A7" s="42" t="s">
        <v>16</v>
      </c>
      <c r="B7" s="41">
        <v>0.127</v>
      </c>
      <c r="C7" s="41">
        <v>0.124</v>
      </c>
      <c r="D7" s="41">
        <v>0.123</v>
      </c>
      <c r="E7" s="41">
        <v>0.11700000000000001</v>
      </c>
      <c r="F7" s="41">
        <v>0.11700000000000001</v>
      </c>
      <c r="G7" s="41">
        <v>0.114</v>
      </c>
      <c r="H7" s="41">
        <v>0.122</v>
      </c>
      <c r="I7" s="41">
        <v>0.125</v>
      </c>
      <c r="J7" s="41">
        <v>0.13300000000000001</v>
      </c>
      <c r="K7" s="41">
        <v>0.13100000000000001</v>
      </c>
      <c r="L7" s="41">
        <v>0.127</v>
      </c>
      <c r="M7" s="41">
        <v>0.13300000000000001</v>
      </c>
      <c r="N7" s="50">
        <v>340</v>
      </c>
      <c r="P7" s="48">
        <v>480</v>
      </c>
      <c r="Q7" s="46">
        <f>B19</f>
        <v>0.33100000000000002</v>
      </c>
      <c r="R7" s="46">
        <f>C19</f>
        <v>0.35599999999999998</v>
      </c>
      <c r="S7" s="46">
        <f>D19</f>
        <v>0.34799999999999998</v>
      </c>
    </row>
    <row r="8" spans="1:19" x14ac:dyDescent="0.2">
      <c r="P8" s="47">
        <v>600</v>
      </c>
      <c r="Q8" s="46">
        <f>E23</f>
        <v>0.28899999999999998</v>
      </c>
      <c r="R8" s="46">
        <f>F23</f>
        <v>0.317</v>
      </c>
      <c r="S8" s="46">
        <f>G23</f>
        <v>0.30299999999999999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0.33200000000000002</v>
      </c>
      <c r="C10" s="41">
        <v>0.314</v>
      </c>
      <c r="D10" s="41">
        <v>0.33300000000000002</v>
      </c>
      <c r="E10" s="41">
        <v>0.42</v>
      </c>
      <c r="F10" s="41">
        <v>0.432</v>
      </c>
      <c r="G10" s="41">
        <v>0.42899999999999999</v>
      </c>
      <c r="H10" s="41">
        <v>0.39900000000000002</v>
      </c>
      <c r="I10" s="41">
        <v>0.41899999999999998</v>
      </c>
      <c r="J10" s="41">
        <v>0.42599999999999999</v>
      </c>
      <c r="K10" s="41">
        <v>0.14299999999999999</v>
      </c>
      <c r="L10" s="41">
        <v>0.127</v>
      </c>
      <c r="M10" s="41">
        <v>0.126</v>
      </c>
      <c r="N10" s="40">
        <v>405</v>
      </c>
      <c r="P10" s="38" t="s">
        <v>21</v>
      </c>
      <c r="Q10" s="38">
        <f>SLOPE(Q3:Q8,$P$3:$P$8)</f>
        <v>-3.561904761904762E-4</v>
      </c>
      <c r="R10" s="38">
        <f>SLOPE(R3:R8,$P$3:$P$8)</f>
        <v>-2.9761904761904765E-4</v>
      </c>
      <c r="S10" s="38">
        <f>SLOPE(S3:S8,$P$3:$P$8)</f>
        <v>-3.6880952380952386E-4</v>
      </c>
    </row>
    <row r="11" spans="1:19" x14ac:dyDescent="0.2">
      <c r="A11" s="42" t="s">
        <v>16</v>
      </c>
      <c r="B11" s="41">
        <v>0.127</v>
      </c>
      <c r="C11" s="41">
        <v>0.124</v>
      </c>
      <c r="D11" s="41">
        <v>0.123</v>
      </c>
      <c r="E11" s="41">
        <v>0.11700000000000001</v>
      </c>
      <c r="F11" s="41">
        <v>0.11700000000000001</v>
      </c>
      <c r="G11" s="41">
        <v>0.114</v>
      </c>
      <c r="H11" s="41">
        <v>0.122</v>
      </c>
      <c r="I11" s="41">
        <v>0.125</v>
      </c>
      <c r="J11" s="41">
        <v>0.13300000000000001</v>
      </c>
      <c r="K11" s="41">
        <v>0.13100000000000001</v>
      </c>
      <c r="L11" s="41">
        <v>0.128</v>
      </c>
      <c r="M11" s="41">
        <v>0.13300000000000001</v>
      </c>
      <c r="N11" s="40">
        <v>405</v>
      </c>
      <c r="P11" s="38" t="s">
        <v>20</v>
      </c>
      <c r="Q11" s="38">
        <f>_xlfn.STDEV.P(Q10:S10)</f>
        <v>3.1016011112428349E-5</v>
      </c>
    </row>
    <row r="12" spans="1:19" x14ac:dyDescent="0.2">
      <c r="P12" s="38" t="s">
        <v>19</v>
      </c>
      <c r="Q12" s="38">
        <f>AVERAGE(Q10:S10)</f>
        <v>-3.4087301587301596E-4</v>
      </c>
      <c r="R12" s="38">
        <f>Q12*-1</f>
        <v>3.4087301587301596E-4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0.27800000000000002</v>
      </c>
      <c r="C14" s="41">
        <v>0.26300000000000001</v>
      </c>
      <c r="D14" s="41">
        <v>0.27600000000000002</v>
      </c>
      <c r="E14" s="41">
        <v>0.40500000000000003</v>
      </c>
      <c r="F14" s="41">
        <v>0.41699999999999998</v>
      </c>
      <c r="G14" s="41">
        <v>0.41499999999999998</v>
      </c>
      <c r="H14" s="41">
        <v>0.38900000000000001</v>
      </c>
      <c r="I14" s="41">
        <v>0.41</v>
      </c>
      <c r="J14" s="41">
        <v>0.41599999999999998</v>
      </c>
      <c r="K14" s="41">
        <v>0.36499999999999999</v>
      </c>
      <c r="L14" s="41">
        <v>0.39200000000000002</v>
      </c>
      <c r="M14" s="41">
        <v>0.38400000000000001</v>
      </c>
      <c r="N14" s="40">
        <v>405</v>
      </c>
    </row>
    <row r="15" spans="1:19" x14ac:dyDescent="0.2">
      <c r="A15" s="42" t="s">
        <v>16</v>
      </c>
      <c r="B15" s="41">
        <v>0.127</v>
      </c>
      <c r="C15" s="41">
        <v>0.124</v>
      </c>
      <c r="D15" s="41">
        <v>0.123</v>
      </c>
      <c r="E15" s="41">
        <v>0.11600000000000001</v>
      </c>
      <c r="F15" s="41">
        <v>0.11700000000000001</v>
      </c>
      <c r="G15" s="41">
        <v>0.114</v>
      </c>
      <c r="H15" s="41">
        <v>0.122</v>
      </c>
      <c r="I15" s="41">
        <v>0.125</v>
      </c>
      <c r="J15" s="41">
        <v>0.13300000000000001</v>
      </c>
      <c r="K15" s="41">
        <v>0.13100000000000001</v>
      </c>
      <c r="L15" s="41">
        <v>0.127</v>
      </c>
      <c r="M15" s="41">
        <v>0.13300000000000001</v>
      </c>
      <c r="N15" s="40">
        <v>405</v>
      </c>
    </row>
    <row r="16" spans="1:19" x14ac:dyDescent="0.2">
      <c r="P16" s="38" t="s">
        <v>18</v>
      </c>
      <c r="Q16" s="38">
        <f>Q12*-1</f>
        <v>3.4087301587301596E-4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0.248</v>
      </c>
      <c r="C18" s="41">
        <v>0.23599999999999999</v>
      </c>
      <c r="D18" s="41">
        <v>0.24299999999999999</v>
      </c>
      <c r="E18" s="41">
        <v>0.39100000000000001</v>
      </c>
      <c r="F18" s="41">
        <v>0.40300000000000002</v>
      </c>
      <c r="G18" s="41">
        <v>0.40300000000000002</v>
      </c>
      <c r="H18" s="41">
        <v>0.38100000000000001</v>
      </c>
      <c r="I18" s="41">
        <v>0.40300000000000002</v>
      </c>
      <c r="J18" s="41">
        <v>0.40699999999999997</v>
      </c>
      <c r="K18" s="41">
        <v>0.35799999999999998</v>
      </c>
      <c r="L18" s="41">
        <v>0.38500000000000001</v>
      </c>
      <c r="M18" s="41">
        <v>0.376</v>
      </c>
      <c r="N18" s="40">
        <v>405</v>
      </c>
    </row>
    <row r="19" spans="1:14" x14ac:dyDescent="0.2">
      <c r="A19" s="42" t="s">
        <v>16</v>
      </c>
      <c r="B19" s="41">
        <v>0.33100000000000002</v>
      </c>
      <c r="C19" s="41">
        <v>0.35599999999999998</v>
      </c>
      <c r="D19" s="41">
        <v>0.34799999999999998</v>
      </c>
      <c r="E19" s="41">
        <v>0.11600000000000001</v>
      </c>
      <c r="F19" s="41">
        <v>0.11700000000000001</v>
      </c>
      <c r="G19" s="41">
        <v>0.113</v>
      </c>
      <c r="H19" s="41">
        <v>0.122</v>
      </c>
      <c r="I19" s="41">
        <v>0.125</v>
      </c>
      <c r="J19" s="41">
        <v>0.13300000000000001</v>
      </c>
      <c r="K19" s="41">
        <v>0.13100000000000001</v>
      </c>
      <c r="L19" s="41">
        <v>0.127</v>
      </c>
      <c r="M19" s="41">
        <v>0.13300000000000001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0.23400000000000001</v>
      </c>
      <c r="C22" s="41">
        <v>0.223</v>
      </c>
      <c r="D22" s="41">
        <v>0.23100000000000001</v>
      </c>
      <c r="E22" s="41">
        <v>0.378</v>
      </c>
      <c r="F22" s="41">
        <v>0.39</v>
      </c>
      <c r="G22" s="41">
        <v>0.38900000000000001</v>
      </c>
      <c r="H22" s="41">
        <v>0.372</v>
      </c>
      <c r="I22" s="41">
        <v>0.39600000000000002</v>
      </c>
      <c r="J22" s="41">
        <v>0.39800000000000002</v>
      </c>
      <c r="K22" s="41">
        <v>0.35199999999999998</v>
      </c>
      <c r="L22" s="41">
        <v>0.38</v>
      </c>
      <c r="M22" s="41">
        <v>0.36899999999999999</v>
      </c>
      <c r="N22" s="40">
        <v>405</v>
      </c>
    </row>
    <row r="23" spans="1:14" x14ac:dyDescent="0.2">
      <c r="A23" s="42" t="s">
        <v>16</v>
      </c>
      <c r="B23" s="41">
        <v>0.32600000000000001</v>
      </c>
      <c r="C23" s="41">
        <v>0.34899999999999998</v>
      </c>
      <c r="D23" s="41">
        <v>0.34300000000000003</v>
      </c>
      <c r="E23" s="41">
        <v>0.28899999999999998</v>
      </c>
      <c r="F23" s="41">
        <v>0.317</v>
      </c>
      <c r="G23" s="41">
        <v>0.30299999999999999</v>
      </c>
      <c r="H23" s="41">
        <v>0.122</v>
      </c>
      <c r="I23" s="41">
        <v>0.125</v>
      </c>
      <c r="J23" s="41">
        <v>0.13300000000000001</v>
      </c>
      <c r="K23" s="41">
        <v>0.13100000000000001</v>
      </c>
      <c r="L23" s="41">
        <v>0.127</v>
      </c>
      <c r="M23" s="41">
        <v>0.13300000000000001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A5F9-D48F-2F4A-80E6-4B0DEFF7B9BF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0.60899999999999999</v>
      </c>
      <c r="C2" s="49">
        <v>0.59</v>
      </c>
      <c r="D2" s="49">
        <v>0.61099999999999999</v>
      </c>
      <c r="E2" s="49">
        <v>0.111</v>
      </c>
      <c r="F2" s="49">
        <v>0.111</v>
      </c>
      <c r="G2" s="49">
        <v>0.111</v>
      </c>
      <c r="H2" s="49">
        <v>0.111</v>
      </c>
      <c r="I2" s="49">
        <v>0.114</v>
      </c>
      <c r="J2" s="49">
        <v>0.121</v>
      </c>
      <c r="K2" s="49">
        <v>0.122</v>
      </c>
      <c r="L2" s="49">
        <v>0.124</v>
      </c>
      <c r="M2" s="49">
        <v>0.129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0.124</v>
      </c>
      <c r="D3" s="49">
        <v>0.122</v>
      </c>
      <c r="E3" s="49">
        <v>0.115</v>
      </c>
      <c r="F3" s="49">
        <v>0.112</v>
      </c>
      <c r="G3" s="49">
        <v>0.112</v>
      </c>
      <c r="H3" s="49">
        <v>0.121</v>
      </c>
      <c r="I3" s="49">
        <v>0.124</v>
      </c>
      <c r="J3" s="49">
        <v>0.126</v>
      </c>
      <c r="K3" s="49">
        <v>0.13</v>
      </c>
      <c r="L3" s="49">
        <v>0.13</v>
      </c>
      <c r="M3" s="49">
        <v>0.13800000000000001</v>
      </c>
      <c r="N3" s="40">
        <v>405</v>
      </c>
      <c r="P3" s="48">
        <v>0</v>
      </c>
      <c r="Q3" s="46">
        <f>B2</f>
        <v>0.60899999999999999</v>
      </c>
      <c r="R3" s="46">
        <f>C2</f>
        <v>0.59</v>
      </c>
      <c r="S3" s="46">
        <f>D2</f>
        <v>0.61099999999999999</v>
      </c>
    </row>
    <row r="4" spans="1:19" x14ac:dyDescent="0.2">
      <c r="P4" s="47">
        <v>120</v>
      </c>
      <c r="Q4" s="46">
        <f>E6</f>
        <v>0.56799999999999995</v>
      </c>
      <c r="R4" s="46">
        <f>F6</f>
        <v>0.58099999999999996</v>
      </c>
      <c r="S4" s="46">
        <f>G6</f>
        <v>0.56799999999999995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0.55600000000000005</v>
      </c>
      <c r="R5" s="46">
        <f>I10</f>
        <v>0.57299999999999995</v>
      </c>
      <c r="S5" s="46">
        <f>J10</f>
        <v>0.56000000000000005</v>
      </c>
    </row>
    <row r="6" spans="1:19" x14ac:dyDescent="0.2">
      <c r="A6" s="42" t="s">
        <v>17</v>
      </c>
      <c r="B6" s="41">
        <v>0.60699999999999998</v>
      </c>
      <c r="C6" s="41">
        <v>0.59</v>
      </c>
      <c r="D6" s="41">
        <v>0.61</v>
      </c>
      <c r="E6" s="41">
        <v>0.56799999999999995</v>
      </c>
      <c r="F6" s="41">
        <v>0.58099999999999996</v>
      </c>
      <c r="G6" s="41">
        <v>0.56799999999999995</v>
      </c>
      <c r="H6" s="41">
        <v>0.111</v>
      </c>
      <c r="I6" s="41">
        <v>0.114</v>
      </c>
      <c r="J6" s="41">
        <v>0.121</v>
      </c>
      <c r="K6" s="41">
        <v>0.122</v>
      </c>
      <c r="L6" s="41">
        <v>0.124</v>
      </c>
      <c r="M6" s="41">
        <v>0.129</v>
      </c>
      <c r="N6" s="50">
        <v>340</v>
      </c>
      <c r="P6" s="47">
        <v>360</v>
      </c>
      <c r="Q6" s="46">
        <f>K14</f>
        <v>0.53200000000000003</v>
      </c>
      <c r="R6" s="46">
        <f>L14</f>
        <v>0.56699999999999995</v>
      </c>
      <c r="S6" s="46">
        <f>M14</f>
        <v>0.54</v>
      </c>
    </row>
    <row r="7" spans="1:19" x14ac:dyDescent="0.2">
      <c r="A7" s="42" t="s">
        <v>16</v>
      </c>
      <c r="B7" s="41">
        <v>0.126</v>
      </c>
      <c r="C7" s="41">
        <v>0.124</v>
      </c>
      <c r="D7" s="41">
        <v>0.122</v>
      </c>
      <c r="E7" s="41">
        <v>0.115</v>
      </c>
      <c r="F7" s="41">
        <v>0.112</v>
      </c>
      <c r="G7" s="41">
        <v>0.112</v>
      </c>
      <c r="H7" s="41">
        <v>0.121</v>
      </c>
      <c r="I7" s="41">
        <v>0.124</v>
      </c>
      <c r="J7" s="41">
        <v>0.126</v>
      </c>
      <c r="K7" s="41">
        <v>0.13</v>
      </c>
      <c r="L7" s="41">
        <v>0.13</v>
      </c>
      <c r="M7" s="41">
        <v>0.13800000000000001</v>
      </c>
      <c r="N7" s="50">
        <v>340</v>
      </c>
      <c r="P7" s="48">
        <v>480</v>
      </c>
      <c r="Q7" s="46">
        <f>B19</f>
        <v>0.499</v>
      </c>
      <c r="R7" s="46">
        <f>C19</f>
        <v>0.53800000000000003</v>
      </c>
      <c r="S7" s="46">
        <f>D19</f>
        <v>0.49</v>
      </c>
    </row>
    <row r="8" spans="1:19" x14ac:dyDescent="0.2">
      <c r="P8" s="47">
        <v>600</v>
      </c>
      <c r="Q8" s="46">
        <f>E23</f>
        <v>0.442</v>
      </c>
      <c r="R8" s="46">
        <f>F23</f>
        <v>0.505</v>
      </c>
      <c r="S8" s="46">
        <f>G23</f>
        <v>0.46100000000000002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0.60699999999999998</v>
      </c>
      <c r="C10" s="41">
        <v>0.59</v>
      </c>
      <c r="D10" s="41">
        <v>0.60899999999999999</v>
      </c>
      <c r="E10" s="41">
        <v>0.56699999999999995</v>
      </c>
      <c r="F10" s="41">
        <v>0.57999999999999996</v>
      </c>
      <c r="G10" s="41">
        <v>0.56699999999999995</v>
      </c>
      <c r="H10" s="41">
        <v>0.55600000000000005</v>
      </c>
      <c r="I10" s="41">
        <v>0.57299999999999995</v>
      </c>
      <c r="J10" s="41">
        <v>0.56000000000000005</v>
      </c>
      <c r="K10" s="41">
        <v>0.122</v>
      </c>
      <c r="L10" s="41">
        <v>0.124</v>
      </c>
      <c r="M10" s="41">
        <v>0.129</v>
      </c>
      <c r="N10" s="40">
        <v>405</v>
      </c>
      <c r="P10" s="38" t="s">
        <v>21</v>
      </c>
      <c r="Q10" s="38">
        <f>SLOPE(Q3:Q8,$P$3:$P$8)</f>
        <v>-2.5380952380952377E-4</v>
      </c>
      <c r="R10" s="38">
        <f>SLOPE(R3:R8,$P$3:$P$8)</f>
        <v>-1.3333333333333326E-4</v>
      </c>
      <c r="S10" s="38">
        <f>SLOPE(S3:S8,$P$3:$P$8)</f>
        <v>-2.3904761904761898E-4</v>
      </c>
    </row>
    <row r="11" spans="1:19" x14ac:dyDescent="0.2">
      <c r="A11" s="42" t="s">
        <v>16</v>
      </c>
      <c r="B11" s="41">
        <v>0.126</v>
      </c>
      <c r="C11" s="41">
        <v>0.124</v>
      </c>
      <c r="D11" s="41">
        <v>0.122</v>
      </c>
      <c r="E11" s="41">
        <v>0.115</v>
      </c>
      <c r="F11" s="41">
        <v>0.112</v>
      </c>
      <c r="G11" s="41">
        <v>0.112</v>
      </c>
      <c r="H11" s="41">
        <v>0.121</v>
      </c>
      <c r="I11" s="41">
        <v>0.123</v>
      </c>
      <c r="J11" s="41">
        <v>0.126</v>
      </c>
      <c r="K11" s="41">
        <v>0.13</v>
      </c>
      <c r="L11" s="41">
        <v>0.13</v>
      </c>
      <c r="M11" s="41">
        <v>0.13800000000000001</v>
      </c>
      <c r="N11" s="40">
        <v>405</v>
      </c>
      <c r="P11" s="38" t="s">
        <v>20</v>
      </c>
      <c r="Q11" s="38">
        <f>_xlfn.STDEV.P(Q10:S10)</f>
        <v>5.365314167868408E-5</v>
      </c>
    </row>
    <row r="12" spans="1:19" x14ac:dyDescent="0.2">
      <c r="P12" s="38" t="s">
        <v>19</v>
      </c>
      <c r="Q12" s="38">
        <f>AVERAGE(Q10:S10)</f>
        <v>-2.0873015873015867E-4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ht="14" customHeight="1" x14ac:dyDescent="0.2">
      <c r="A14" s="42" t="s">
        <v>17</v>
      </c>
      <c r="B14" s="41">
        <v>0.60599999999999998</v>
      </c>
      <c r="C14" s="41">
        <v>0.59099999999999997</v>
      </c>
      <c r="D14" s="41">
        <v>0.61</v>
      </c>
      <c r="E14" s="41">
        <v>0.56899999999999995</v>
      </c>
      <c r="F14" s="41">
        <v>0.58099999999999996</v>
      </c>
      <c r="G14" s="41">
        <v>0.56799999999999995</v>
      </c>
      <c r="H14" s="41">
        <v>0.55400000000000005</v>
      </c>
      <c r="I14" s="41">
        <v>0.57299999999999995</v>
      </c>
      <c r="J14" s="41">
        <v>0.56000000000000005</v>
      </c>
      <c r="K14" s="41">
        <v>0.53200000000000003</v>
      </c>
      <c r="L14" s="41">
        <v>0.56699999999999995</v>
      </c>
      <c r="M14" s="41">
        <v>0.54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0.124</v>
      </c>
      <c r="D15" s="41">
        <v>0.122</v>
      </c>
      <c r="E15" s="41">
        <v>0.115</v>
      </c>
      <c r="F15" s="41">
        <v>0.112</v>
      </c>
      <c r="G15" s="41">
        <v>0.112</v>
      </c>
      <c r="H15" s="41">
        <v>0.121</v>
      </c>
      <c r="I15" s="41">
        <v>0.124</v>
      </c>
      <c r="J15" s="41">
        <v>0.126</v>
      </c>
      <c r="K15" s="41">
        <v>0.13</v>
      </c>
      <c r="L15" s="41">
        <v>0.13</v>
      </c>
      <c r="M15" s="41">
        <v>0.13800000000000001</v>
      </c>
      <c r="N15" s="40">
        <v>405</v>
      </c>
    </row>
    <row r="16" spans="1:19" x14ac:dyDescent="0.2">
      <c r="P16" s="38" t="s">
        <v>18</v>
      </c>
      <c r="Q16" s="38">
        <f>Q12*-1</f>
        <v>2.0873015873015867E-4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0.60599999999999998</v>
      </c>
      <c r="C18" s="41">
        <v>0.59199999999999997</v>
      </c>
      <c r="D18" s="41">
        <v>0.60899999999999999</v>
      </c>
      <c r="E18" s="41">
        <v>0.56799999999999995</v>
      </c>
      <c r="F18" s="41">
        <v>0.57999999999999996</v>
      </c>
      <c r="G18" s="41">
        <v>0.56799999999999995</v>
      </c>
      <c r="H18" s="41">
        <v>0.55400000000000005</v>
      </c>
      <c r="I18" s="41">
        <v>0.57399999999999995</v>
      </c>
      <c r="J18" s="41">
        <v>0.56000000000000005</v>
      </c>
      <c r="K18" s="41">
        <v>0.53100000000000003</v>
      </c>
      <c r="L18" s="41">
        <v>0.56499999999999995</v>
      </c>
      <c r="M18" s="41">
        <v>0.53900000000000003</v>
      </c>
      <c r="N18" s="40">
        <v>405</v>
      </c>
    </row>
    <row r="19" spans="1:14" x14ac:dyDescent="0.2">
      <c r="A19" s="42" t="s">
        <v>16</v>
      </c>
      <c r="B19" s="41">
        <v>0.499</v>
      </c>
      <c r="C19" s="41">
        <v>0.53800000000000003</v>
      </c>
      <c r="D19" s="41">
        <v>0.49</v>
      </c>
      <c r="E19" s="41">
        <v>0.115</v>
      </c>
      <c r="F19" s="41">
        <v>0.112</v>
      </c>
      <c r="G19" s="41">
        <v>0.112</v>
      </c>
      <c r="H19" s="41">
        <v>0.121</v>
      </c>
      <c r="I19" s="41">
        <v>0.124</v>
      </c>
      <c r="J19" s="41">
        <v>0.126</v>
      </c>
      <c r="K19" s="41">
        <v>0.13</v>
      </c>
      <c r="L19" s="41">
        <v>0.13</v>
      </c>
      <c r="M19" s="41">
        <v>0.13800000000000001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0.60499999999999998</v>
      </c>
      <c r="C22" s="41">
        <v>0.59099999999999997</v>
      </c>
      <c r="D22" s="41">
        <v>0.60899999999999999</v>
      </c>
      <c r="E22" s="41">
        <v>0.56799999999999995</v>
      </c>
      <c r="F22" s="41">
        <v>0.57999999999999996</v>
      </c>
      <c r="G22" s="41">
        <v>0.56799999999999995</v>
      </c>
      <c r="H22" s="41">
        <v>0.55400000000000005</v>
      </c>
      <c r="I22" s="41">
        <v>0.57299999999999995</v>
      </c>
      <c r="J22" s="41">
        <v>0.56000000000000005</v>
      </c>
      <c r="K22" s="41">
        <v>0.53</v>
      </c>
      <c r="L22" s="41">
        <v>0.56499999999999995</v>
      </c>
      <c r="M22" s="41">
        <v>0.54</v>
      </c>
      <c r="N22" s="40">
        <v>405</v>
      </c>
    </row>
    <row r="23" spans="1:14" x14ac:dyDescent="0.2">
      <c r="A23" s="42" t="s">
        <v>16</v>
      </c>
      <c r="B23" s="41">
        <v>0.498</v>
      </c>
      <c r="C23" s="41">
        <v>0.53600000000000003</v>
      </c>
      <c r="D23" s="41">
        <v>0.48899999999999999</v>
      </c>
      <c r="E23" s="41">
        <v>0.442</v>
      </c>
      <c r="F23" s="41">
        <v>0.505</v>
      </c>
      <c r="G23" s="41">
        <v>0.46100000000000002</v>
      </c>
      <c r="H23" s="41">
        <v>0.121</v>
      </c>
      <c r="I23" s="41">
        <v>0.124</v>
      </c>
      <c r="J23" s="41">
        <v>0.126</v>
      </c>
      <c r="K23" s="41">
        <v>0.13</v>
      </c>
      <c r="L23" s="41">
        <v>0.13</v>
      </c>
      <c r="M23" s="41">
        <v>0.13800000000000001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5589-BDD7-9143-94F0-F3D45EF42A9B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0.55700000000000005</v>
      </c>
      <c r="C2" s="49">
        <v>0.54500000000000004</v>
      </c>
      <c r="D2" s="49">
        <v>0.55900000000000005</v>
      </c>
      <c r="E2" s="49">
        <v>0.109</v>
      </c>
      <c r="F2" s="49">
        <v>0.111</v>
      </c>
      <c r="G2" s="49">
        <v>0.112</v>
      </c>
      <c r="H2" s="49">
        <v>0.114</v>
      </c>
      <c r="I2" s="49">
        <v>0.112</v>
      </c>
      <c r="J2" s="49">
        <v>0.111</v>
      </c>
      <c r="K2" s="49">
        <v>0.112</v>
      </c>
      <c r="L2" s="49">
        <v>0.112</v>
      </c>
      <c r="M2" s="49">
        <v>0.112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0.115</v>
      </c>
      <c r="C3" s="49">
        <v>0.111</v>
      </c>
      <c r="D3" s="49">
        <v>0.109</v>
      </c>
      <c r="E3" s="49">
        <v>0.109</v>
      </c>
      <c r="F3" s="49">
        <v>0.11</v>
      </c>
      <c r="G3" s="49">
        <v>0.111</v>
      </c>
      <c r="H3" s="49">
        <v>0.111</v>
      </c>
      <c r="I3" s="49">
        <v>0.11</v>
      </c>
      <c r="J3" s="49">
        <v>0.111</v>
      </c>
      <c r="K3" s="49">
        <v>0.111</v>
      </c>
      <c r="L3" s="49">
        <v>0.11</v>
      </c>
      <c r="M3" s="49">
        <v>0.11899999999999999</v>
      </c>
      <c r="N3" s="40">
        <v>405</v>
      </c>
      <c r="P3" s="48">
        <v>0</v>
      </c>
      <c r="Q3" s="46">
        <f>B2</f>
        <v>0.55700000000000005</v>
      </c>
      <c r="R3" s="46">
        <f>C2</f>
        <v>0.54500000000000004</v>
      </c>
      <c r="S3" s="46">
        <f>D2</f>
        <v>0.55900000000000005</v>
      </c>
    </row>
    <row r="4" spans="1:19" x14ac:dyDescent="0.2">
      <c r="P4" s="47">
        <v>120</v>
      </c>
      <c r="Q4" s="46">
        <f>E6</f>
        <v>0.495</v>
      </c>
      <c r="R4" s="46">
        <f>F6</f>
        <v>0.47799999999999998</v>
      </c>
      <c r="S4" s="46">
        <f>G6</f>
        <v>0.48099999999999998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0.44800000000000001</v>
      </c>
      <c r="R5" s="46">
        <f>I10</f>
        <v>0.439</v>
      </c>
      <c r="S5" s="46">
        <f>J10</f>
        <v>0.432</v>
      </c>
    </row>
    <row r="6" spans="1:19" x14ac:dyDescent="0.2">
      <c r="A6" s="42" t="s">
        <v>17</v>
      </c>
      <c r="B6" s="41">
        <v>0.54800000000000004</v>
      </c>
      <c r="C6" s="41">
        <v>0.53600000000000003</v>
      </c>
      <c r="D6" s="41">
        <v>0.55000000000000004</v>
      </c>
      <c r="E6" s="41">
        <v>0.495</v>
      </c>
      <c r="F6" s="41">
        <v>0.47799999999999998</v>
      </c>
      <c r="G6" s="41">
        <v>0.48099999999999998</v>
      </c>
      <c r="H6" s="41">
        <v>0.114</v>
      </c>
      <c r="I6" s="41">
        <v>0.112</v>
      </c>
      <c r="J6" s="41">
        <v>0.111</v>
      </c>
      <c r="K6" s="41">
        <v>0.112</v>
      </c>
      <c r="L6" s="41">
        <v>0.112</v>
      </c>
      <c r="M6" s="41">
        <v>0.112</v>
      </c>
      <c r="N6" s="50">
        <v>340</v>
      </c>
      <c r="P6" s="47">
        <v>360</v>
      </c>
      <c r="Q6" s="46">
        <f>K14</f>
        <v>0.41099999999999998</v>
      </c>
      <c r="R6" s="46">
        <f>L14</f>
        <v>0.38300000000000001</v>
      </c>
      <c r="S6" s="46">
        <f>M14</f>
        <v>0.38600000000000001</v>
      </c>
    </row>
    <row r="7" spans="1:19" x14ac:dyDescent="0.2">
      <c r="A7" s="42" t="s">
        <v>16</v>
      </c>
      <c r="B7" s="41">
        <v>0.115</v>
      </c>
      <c r="C7" s="41">
        <v>0.112</v>
      </c>
      <c r="D7" s="41">
        <v>0.109</v>
      </c>
      <c r="E7" s="41">
        <v>0.109</v>
      </c>
      <c r="F7" s="41">
        <v>0.11</v>
      </c>
      <c r="G7" s="41">
        <v>0.111</v>
      </c>
      <c r="H7" s="41">
        <v>0.111</v>
      </c>
      <c r="I7" s="41">
        <v>0.11</v>
      </c>
      <c r="J7" s="41">
        <v>0.111</v>
      </c>
      <c r="K7" s="41">
        <v>0.111</v>
      </c>
      <c r="L7" s="41">
        <v>0.11</v>
      </c>
      <c r="M7" s="41">
        <v>0.11899999999999999</v>
      </c>
      <c r="N7" s="50">
        <v>340</v>
      </c>
      <c r="P7" s="48">
        <v>480</v>
      </c>
      <c r="Q7" s="46">
        <f>B19</f>
        <v>0.378</v>
      </c>
      <c r="R7" s="46">
        <f>C19</f>
        <v>0.34</v>
      </c>
      <c r="S7" s="46">
        <f>D19</f>
        <v>0.34100000000000003</v>
      </c>
    </row>
    <row r="8" spans="1:19" x14ac:dyDescent="0.2">
      <c r="P8" s="47">
        <v>600</v>
      </c>
      <c r="Q8" s="46">
        <f>E23</f>
        <v>0.32600000000000001</v>
      </c>
      <c r="R8" s="46">
        <f>F23</f>
        <v>0.29599999999999999</v>
      </c>
      <c r="S8" s="46">
        <f>G23</f>
        <v>0.29499999999999998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0.54200000000000004</v>
      </c>
      <c r="C10" s="41">
        <v>0.52900000000000003</v>
      </c>
      <c r="D10" s="41">
        <v>0.54500000000000004</v>
      </c>
      <c r="E10" s="41">
        <v>0.49299999999999999</v>
      </c>
      <c r="F10" s="41">
        <v>0.47599999999999998</v>
      </c>
      <c r="G10" s="41">
        <v>0.47899999999999998</v>
      </c>
      <c r="H10" s="41">
        <v>0.44800000000000001</v>
      </c>
      <c r="I10" s="41">
        <v>0.439</v>
      </c>
      <c r="J10" s="41">
        <v>0.432</v>
      </c>
      <c r="K10" s="41">
        <v>0.112</v>
      </c>
      <c r="L10" s="41">
        <v>0.112</v>
      </c>
      <c r="M10" s="41">
        <v>0.112</v>
      </c>
      <c r="N10" s="40">
        <v>405</v>
      </c>
      <c r="P10" s="38" t="s">
        <v>21</v>
      </c>
      <c r="Q10" s="38">
        <f>SLOPE(Q3:Q8,$P$3:$P$8)</f>
        <v>-3.6738095238095242E-4</v>
      </c>
      <c r="R10" s="38">
        <f>SLOPE(R3:R8,$P$3:$P$8)</f>
        <v>-4.0833333333333336E-4</v>
      </c>
      <c r="S10" s="38">
        <f>SLOPE(S3:S8,$P$3:$P$8)</f>
        <v>-4.2523809523809533E-4</v>
      </c>
    </row>
    <row r="11" spans="1:19" x14ac:dyDescent="0.2">
      <c r="A11" s="42" t="s">
        <v>16</v>
      </c>
      <c r="B11" s="41">
        <v>0.115</v>
      </c>
      <c r="C11" s="41">
        <v>0.112</v>
      </c>
      <c r="D11" s="41">
        <v>0.109</v>
      </c>
      <c r="E11" s="41">
        <v>0.109</v>
      </c>
      <c r="F11" s="41">
        <v>0.11</v>
      </c>
      <c r="G11" s="41">
        <v>0.111</v>
      </c>
      <c r="H11" s="41">
        <v>0.111</v>
      </c>
      <c r="I11" s="41">
        <v>0.11</v>
      </c>
      <c r="J11" s="41">
        <v>0.111</v>
      </c>
      <c r="K11" s="41">
        <v>0.111</v>
      </c>
      <c r="L11" s="41">
        <v>0.11</v>
      </c>
      <c r="M11" s="41">
        <v>0.11899999999999999</v>
      </c>
      <c r="N11" s="40">
        <v>405</v>
      </c>
      <c r="P11" s="38" t="s">
        <v>20</v>
      </c>
      <c r="Q11" s="38">
        <f>_xlfn.STDEV.P(Q10:S10)</f>
        <v>2.4290641682932287E-5</v>
      </c>
    </row>
    <row r="12" spans="1:19" x14ac:dyDescent="0.2">
      <c r="P12" s="38" t="s">
        <v>19</v>
      </c>
      <c r="Q12" s="38">
        <f>AVERAGE(Q10:S10)</f>
        <v>-4.0031746031746039E-4</v>
      </c>
      <c r="R12" s="38">
        <f>Q12*-1</f>
        <v>4.0031746031746039E-4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0.53400000000000003</v>
      </c>
      <c r="C14" s="41">
        <v>0.51900000000000002</v>
      </c>
      <c r="D14" s="41">
        <v>0.53500000000000003</v>
      </c>
      <c r="E14" s="41">
        <v>0.49099999999999999</v>
      </c>
      <c r="F14" s="41">
        <v>0.47499999999999998</v>
      </c>
      <c r="G14" s="41">
        <v>0.47799999999999998</v>
      </c>
      <c r="H14" s="41">
        <v>0.44500000000000001</v>
      </c>
      <c r="I14" s="41">
        <v>0.438</v>
      </c>
      <c r="J14" s="41">
        <v>0.43</v>
      </c>
      <c r="K14" s="41">
        <v>0.41099999999999998</v>
      </c>
      <c r="L14" s="41">
        <v>0.38300000000000001</v>
      </c>
      <c r="M14" s="41">
        <v>0.38600000000000001</v>
      </c>
      <c r="N14" s="40">
        <v>405</v>
      </c>
    </row>
    <row r="15" spans="1:19" x14ac:dyDescent="0.2">
      <c r="A15" s="42" t="s">
        <v>16</v>
      </c>
      <c r="B15" s="41">
        <v>0.115</v>
      </c>
      <c r="C15" s="41">
        <v>0.112</v>
      </c>
      <c r="D15" s="41">
        <v>0.109</v>
      </c>
      <c r="E15" s="41">
        <v>0.109</v>
      </c>
      <c r="F15" s="41">
        <v>0.11</v>
      </c>
      <c r="G15" s="41">
        <v>0.111</v>
      </c>
      <c r="H15" s="41">
        <v>0.112</v>
      </c>
      <c r="I15" s="41">
        <v>0.11</v>
      </c>
      <c r="J15" s="41">
        <v>0.111</v>
      </c>
      <c r="K15" s="41">
        <v>0.111</v>
      </c>
      <c r="L15" s="41">
        <v>0.11</v>
      </c>
      <c r="M15" s="41">
        <v>0.11899999999999999</v>
      </c>
      <c r="N15" s="40">
        <v>405</v>
      </c>
    </row>
    <row r="16" spans="1:19" x14ac:dyDescent="0.2">
      <c r="P16" s="38" t="s">
        <v>18</v>
      </c>
      <c r="Q16" s="38">
        <f>Q12*-1</f>
        <v>4.0031746031746039E-4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0.52800000000000002</v>
      </c>
      <c r="C18" s="41">
        <v>0.51</v>
      </c>
      <c r="D18" s="41">
        <v>0.52600000000000002</v>
      </c>
      <c r="E18" s="41">
        <v>0.48799999999999999</v>
      </c>
      <c r="F18" s="41">
        <v>0.47299999999999998</v>
      </c>
      <c r="G18" s="41">
        <v>0.47599999999999998</v>
      </c>
      <c r="H18" s="41">
        <v>0.45500000000000002</v>
      </c>
      <c r="I18" s="41">
        <v>0.437</v>
      </c>
      <c r="J18" s="41">
        <v>0.42799999999999999</v>
      </c>
      <c r="K18" s="41">
        <v>0.40899999999999997</v>
      </c>
      <c r="L18" s="41">
        <v>0.38300000000000001</v>
      </c>
      <c r="M18" s="41">
        <v>0.38500000000000001</v>
      </c>
      <c r="N18" s="40">
        <v>405</v>
      </c>
    </row>
    <row r="19" spans="1:14" x14ac:dyDescent="0.2">
      <c r="A19" s="42" t="s">
        <v>16</v>
      </c>
      <c r="B19" s="41">
        <v>0.378</v>
      </c>
      <c r="C19" s="41">
        <v>0.34</v>
      </c>
      <c r="D19" s="41">
        <v>0.34100000000000003</v>
      </c>
      <c r="E19" s="41">
        <v>0.109</v>
      </c>
      <c r="F19" s="41">
        <v>0.11</v>
      </c>
      <c r="G19" s="41">
        <v>0.111</v>
      </c>
      <c r="H19" s="41">
        <v>0.111</v>
      </c>
      <c r="I19" s="41">
        <v>0.11</v>
      </c>
      <c r="J19" s="41">
        <v>0.111</v>
      </c>
      <c r="K19" s="41">
        <v>0.111</v>
      </c>
      <c r="L19" s="41">
        <v>0.11</v>
      </c>
      <c r="M19" s="41">
        <v>0.11899999999999999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0.52200000000000002</v>
      </c>
      <c r="C22" s="41">
        <v>0.501</v>
      </c>
      <c r="D22" s="41">
        <v>0.51800000000000002</v>
      </c>
      <c r="E22" s="41">
        <v>0.48499999999999999</v>
      </c>
      <c r="F22" s="41">
        <v>0.47</v>
      </c>
      <c r="G22" s="41">
        <v>0.47099999999999997</v>
      </c>
      <c r="H22" s="41">
        <v>0.45200000000000001</v>
      </c>
      <c r="I22" s="41">
        <v>0.434</v>
      </c>
      <c r="J22" s="41">
        <v>0.42599999999999999</v>
      </c>
      <c r="K22" s="41">
        <v>0.40799999999999997</v>
      </c>
      <c r="L22" s="41">
        <v>0.38100000000000001</v>
      </c>
      <c r="M22" s="41">
        <v>0.38300000000000001</v>
      </c>
      <c r="N22" s="40">
        <v>405</v>
      </c>
    </row>
    <row r="23" spans="1:14" x14ac:dyDescent="0.2">
      <c r="A23" s="42" t="s">
        <v>16</v>
      </c>
      <c r="B23" s="41">
        <v>0.377</v>
      </c>
      <c r="C23" s="41">
        <v>0.33700000000000002</v>
      </c>
      <c r="D23" s="41">
        <v>0.33900000000000002</v>
      </c>
      <c r="E23" s="41">
        <v>0.32600000000000001</v>
      </c>
      <c r="F23" s="41">
        <v>0.29599999999999999</v>
      </c>
      <c r="G23" s="41">
        <v>0.29499999999999998</v>
      </c>
      <c r="H23" s="41">
        <v>0.111</v>
      </c>
      <c r="I23" s="41">
        <v>0.11</v>
      </c>
      <c r="J23" s="41">
        <v>0.111</v>
      </c>
      <c r="K23" s="41">
        <v>0.111</v>
      </c>
      <c r="L23" s="41">
        <v>0.11</v>
      </c>
      <c r="M23" s="41">
        <v>0.11899999999999999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B55D-652F-1649-B627-B2812D601D77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0.55700000000000005</v>
      </c>
      <c r="C2" s="49">
        <v>0.55100000000000005</v>
      </c>
      <c r="D2" s="49">
        <v>0.58099999999999996</v>
      </c>
      <c r="E2" s="49">
        <v>0.109</v>
      </c>
      <c r="F2" s="49">
        <v>0.109</v>
      </c>
      <c r="G2" s="49">
        <v>0.11</v>
      </c>
      <c r="H2" s="49">
        <v>0.11</v>
      </c>
      <c r="I2" s="49">
        <v>0.11</v>
      </c>
      <c r="J2" s="49">
        <v>0.112</v>
      </c>
      <c r="K2" s="49">
        <v>0.112</v>
      </c>
      <c r="L2" s="49">
        <v>0.114</v>
      </c>
      <c r="M2" s="49">
        <v>0.122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0.11899999999999999</v>
      </c>
      <c r="C3" s="49">
        <v>0.11700000000000001</v>
      </c>
      <c r="D3" s="49">
        <v>0.11</v>
      </c>
      <c r="E3" s="49">
        <v>0.11</v>
      </c>
      <c r="F3" s="49">
        <v>0.109</v>
      </c>
      <c r="G3" s="49">
        <v>0.109</v>
      </c>
      <c r="H3" s="49">
        <v>0.111</v>
      </c>
      <c r="I3" s="49">
        <v>0.11</v>
      </c>
      <c r="J3" s="49">
        <v>0.112</v>
      </c>
      <c r="K3" s="49">
        <v>0.112</v>
      </c>
      <c r="L3" s="49">
        <v>0.11700000000000001</v>
      </c>
      <c r="M3" s="49">
        <v>0.125</v>
      </c>
      <c r="N3" s="40">
        <v>405</v>
      </c>
      <c r="P3" s="48">
        <v>0</v>
      </c>
      <c r="Q3" s="46">
        <f>B2</f>
        <v>0.55700000000000005</v>
      </c>
      <c r="R3" s="46">
        <f>C2</f>
        <v>0.55100000000000005</v>
      </c>
      <c r="S3" s="46">
        <f>D2</f>
        <v>0.58099999999999996</v>
      </c>
    </row>
    <row r="4" spans="1:19" x14ac:dyDescent="0.2">
      <c r="P4" s="47">
        <v>120</v>
      </c>
      <c r="Q4" s="46">
        <f>E6</f>
        <v>0.51600000000000001</v>
      </c>
      <c r="R4" s="46">
        <f>F6</f>
        <v>0.50600000000000001</v>
      </c>
      <c r="S4" s="46">
        <f>G6</f>
        <v>0.51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0.48199999999999998</v>
      </c>
      <c r="R5" s="46">
        <f>I10</f>
        <v>0.47199999999999998</v>
      </c>
      <c r="S5" s="46">
        <f>J10</f>
        <v>0.46800000000000003</v>
      </c>
    </row>
    <row r="6" spans="1:19" x14ac:dyDescent="0.2">
      <c r="A6" s="42" t="s">
        <v>17</v>
      </c>
      <c r="B6" s="41">
        <v>0.55200000000000005</v>
      </c>
      <c r="C6" s="41">
        <v>0.54600000000000004</v>
      </c>
      <c r="D6" s="41">
        <v>0.57199999999999995</v>
      </c>
      <c r="E6" s="41">
        <v>0.51600000000000001</v>
      </c>
      <c r="F6" s="41">
        <v>0.50600000000000001</v>
      </c>
      <c r="G6" s="41">
        <v>0.51</v>
      </c>
      <c r="H6" s="41">
        <v>0.11</v>
      </c>
      <c r="I6" s="41">
        <v>0.11</v>
      </c>
      <c r="J6" s="41">
        <v>0.112</v>
      </c>
      <c r="K6" s="41">
        <v>0.112</v>
      </c>
      <c r="L6" s="41">
        <v>0.114</v>
      </c>
      <c r="M6" s="41">
        <v>0.122</v>
      </c>
      <c r="N6" s="50">
        <v>340</v>
      </c>
      <c r="P6" s="47">
        <v>360</v>
      </c>
      <c r="Q6" s="46">
        <f>K14</f>
        <v>0.45100000000000001</v>
      </c>
      <c r="R6" s="46">
        <f>L14</f>
        <v>0.439</v>
      </c>
      <c r="S6" s="46">
        <f>M14</f>
        <v>0.435</v>
      </c>
    </row>
    <row r="7" spans="1:19" x14ac:dyDescent="0.2">
      <c r="A7" s="42" t="s">
        <v>16</v>
      </c>
      <c r="B7" s="41">
        <v>0.11899999999999999</v>
      </c>
      <c r="C7" s="41">
        <v>0.11700000000000001</v>
      </c>
      <c r="D7" s="41">
        <v>0.109</v>
      </c>
      <c r="E7" s="41">
        <v>0.109</v>
      </c>
      <c r="F7" s="41">
        <v>0.109</v>
      </c>
      <c r="G7" s="41">
        <v>0.109</v>
      </c>
      <c r="H7" s="41">
        <v>0.11</v>
      </c>
      <c r="I7" s="41">
        <v>0.11</v>
      </c>
      <c r="J7" s="41">
        <v>0.112</v>
      </c>
      <c r="K7" s="41">
        <v>0.112</v>
      </c>
      <c r="L7" s="41">
        <v>0.11700000000000001</v>
      </c>
      <c r="M7" s="41">
        <v>0.125</v>
      </c>
      <c r="N7" s="50">
        <v>340</v>
      </c>
      <c r="P7" s="48">
        <v>480</v>
      </c>
      <c r="Q7" s="46">
        <f>B19</f>
        <v>0.41899999999999998</v>
      </c>
      <c r="R7" s="46">
        <f>C19</f>
        <v>0.39700000000000002</v>
      </c>
      <c r="S7" s="46">
        <f>D19</f>
        <v>0.375</v>
      </c>
    </row>
    <row r="8" spans="1:19" x14ac:dyDescent="0.2">
      <c r="P8" s="47">
        <v>600</v>
      </c>
      <c r="Q8" s="46">
        <f>E23</f>
        <v>0.36599999999999999</v>
      </c>
      <c r="R8" s="46">
        <f>F23</f>
        <v>0.34699999999999998</v>
      </c>
      <c r="S8" s="46">
        <f>G23</f>
        <v>0.33400000000000002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0.54800000000000004</v>
      </c>
      <c r="C10" s="41">
        <v>0.54300000000000004</v>
      </c>
      <c r="D10" s="41">
        <v>0.56799999999999995</v>
      </c>
      <c r="E10" s="41">
        <v>0.51300000000000001</v>
      </c>
      <c r="F10" s="41">
        <v>0.50700000000000001</v>
      </c>
      <c r="G10" s="41">
        <v>0.50700000000000001</v>
      </c>
      <c r="H10" s="41">
        <v>0.48199999999999998</v>
      </c>
      <c r="I10" s="41">
        <v>0.47199999999999998</v>
      </c>
      <c r="J10" s="41">
        <v>0.46800000000000003</v>
      </c>
      <c r="K10" s="41">
        <v>0.112</v>
      </c>
      <c r="L10" s="41">
        <v>0.114</v>
      </c>
      <c r="M10" s="41">
        <v>0.122</v>
      </c>
      <c r="N10" s="40">
        <v>405</v>
      </c>
      <c r="P10" s="38" t="s">
        <v>21</v>
      </c>
      <c r="Q10" s="38">
        <f>SLOPE(Q3:Q8,$P$3:$P$8)</f>
        <v>-3.040476190476191E-4</v>
      </c>
      <c r="R10" s="38">
        <f>SLOPE(R3:R8,$P$3:$P$8)</f>
        <v>-3.2857142857142861E-4</v>
      </c>
      <c r="S10" s="38">
        <f>SLOPE(S3:S8,$P$3:$P$8)</f>
        <v>-3.9833333333333333E-4</v>
      </c>
    </row>
    <row r="11" spans="1:19" x14ac:dyDescent="0.2">
      <c r="A11" s="42" t="s">
        <v>16</v>
      </c>
      <c r="B11" s="41">
        <v>0.11899999999999999</v>
      </c>
      <c r="C11" s="41">
        <v>0.11700000000000001</v>
      </c>
      <c r="D11" s="41">
        <v>0.11</v>
      </c>
      <c r="E11" s="41">
        <v>0.11</v>
      </c>
      <c r="F11" s="41">
        <v>0.109</v>
      </c>
      <c r="G11" s="41">
        <v>0.11</v>
      </c>
      <c r="H11" s="41">
        <v>0.111</v>
      </c>
      <c r="I11" s="41">
        <v>0.11</v>
      </c>
      <c r="J11" s="41">
        <v>0.112</v>
      </c>
      <c r="K11" s="41">
        <v>0.112</v>
      </c>
      <c r="L11" s="41">
        <v>0.11700000000000001</v>
      </c>
      <c r="M11" s="41">
        <v>0.125</v>
      </c>
      <c r="N11" s="40">
        <v>405</v>
      </c>
      <c r="P11" s="38" t="s">
        <v>20</v>
      </c>
      <c r="Q11" s="38">
        <f>_xlfn.STDEV.P(Q10:S10)</f>
        <v>3.9941535757399337E-5</v>
      </c>
    </row>
    <row r="12" spans="1:19" x14ac:dyDescent="0.2">
      <c r="P12" s="38" t="s">
        <v>19</v>
      </c>
      <c r="Q12" s="38">
        <f>AVERAGE(Q10:S10)</f>
        <v>-3.4365079365079372E-4</v>
      </c>
      <c r="R12" s="38">
        <f>Q12*-1</f>
        <v>3.4365079365079372E-4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0.54400000000000004</v>
      </c>
      <c r="C14" s="41">
        <v>0.53900000000000003</v>
      </c>
      <c r="D14" s="41">
        <v>0.56100000000000005</v>
      </c>
      <c r="E14" s="41">
        <v>0.51400000000000001</v>
      </c>
      <c r="F14" s="41">
        <v>0.50800000000000001</v>
      </c>
      <c r="G14" s="41">
        <v>0.50800000000000001</v>
      </c>
      <c r="H14" s="41">
        <v>0.48099999999999998</v>
      </c>
      <c r="I14" s="41">
        <v>0.47199999999999998</v>
      </c>
      <c r="J14" s="41">
        <v>0.47</v>
      </c>
      <c r="K14" s="41">
        <v>0.45100000000000001</v>
      </c>
      <c r="L14" s="41">
        <v>0.439</v>
      </c>
      <c r="M14" s="41">
        <v>0.435</v>
      </c>
      <c r="N14" s="40">
        <v>405</v>
      </c>
    </row>
    <row r="15" spans="1:19" x14ac:dyDescent="0.2">
      <c r="A15" s="42" t="s">
        <v>16</v>
      </c>
      <c r="B15" s="41">
        <v>0.11899999999999999</v>
      </c>
      <c r="C15" s="41">
        <v>0.11700000000000001</v>
      </c>
      <c r="D15" s="41">
        <v>0.11</v>
      </c>
      <c r="E15" s="41">
        <v>0.11</v>
      </c>
      <c r="F15" s="41">
        <v>0.109</v>
      </c>
      <c r="G15" s="41">
        <v>0.109</v>
      </c>
      <c r="H15" s="41">
        <v>0.111</v>
      </c>
      <c r="I15" s="41">
        <v>0.11</v>
      </c>
      <c r="J15" s="41">
        <v>0.112</v>
      </c>
      <c r="K15" s="41">
        <v>0.112</v>
      </c>
      <c r="L15" s="41">
        <v>0.11700000000000001</v>
      </c>
      <c r="M15" s="41">
        <v>0.125</v>
      </c>
      <c r="N15" s="40">
        <v>405</v>
      </c>
    </row>
    <row r="16" spans="1:19" x14ac:dyDescent="0.2">
      <c r="P16" s="38" t="s">
        <v>18</v>
      </c>
      <c r="Q16" s="38">
        <f>Q12*-1</f>
        <v>3.4365079365079372E-4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0.54100000000000004</v>
      </c>
      <c r="C18" s="41">
        <v>0.53400000000000003</v>
      </c>
      <c r="D18" s="41">
        <v>0.55600000000000005</v>
      </c>
      <c r="E18" s="41">
        <v>0.51100000000000001</v>
      </c>
      <c r="F18" s="41">
        <v>0.50600000000000001</v>
      </c>
      <c r="G18" s="41">
        <v>0.50600000000000001</v>
      </c>
      <c r="H18" s="41">
        <v>0.48</v>
      </c>
      <c r="I18" s="41">
        <v>0.47</v>
      </c>
      <c r="J18" s="41">
        <v>0.46899999999999997</v>
      </c>
      <c r="K18" s="41">
        <v>0.45</v>
      </c>
      <c r="L18" s="41">
        <v>0.438</v>
      </c>
      <c r="M18" s="41">
        <v>0.433</v>
      </c>
      <c r="N18" s="40">
        <v>405</v>
      </c>
    </row>
    <row r="19" spans="1:14" x14ac:dyDescent="0.2">
      <c r="A19" s="42" t="s">
        <v>16</v>
      </c>
      <c r="B19" s="41">
        <v>0.41899999999999998</v>
      </c>
      <c r="C19" s="41">
        <v>0.39700000000000002</v>
      </c>
      <c r="D19" s="41">
        <v>0.375</v>
      </c>
      <c r="E19" s="41">
        <v>0.11</v>
      </c>
      <c r="F19" s="41">
        <v>0.109</v>
      </c>
      <c r="G19" s="41">
        <v>0.109</v>
      </c>
      <c r="H19" s="41">
        <v>0.11</v>
      </c>
      <c r="I19" s="41">
        <v>0.11</v>
      </c>
      <c r="J19" s="41">
        <v>0.112</v>
      </c>
      <c r="K19" s="41">
        <v>0.112</v>
      </c>
      <c r="L19" s="41">
        <v>0.11700000000000001</v>
      </c>
      <c r="M19" s="41">
        <v>0.125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0.53800000000000003</v>
      </c>
      <c r="C22" s="41">
        <v>0.52900000000000003</v>
      </c>
      <c r="D22" s="41">
        <v>0.55100000000000005</v>
      </c>
      <c r="E22" s="41">
        <v>0.50800000000000001</v>
      </c>
      <c r="F22" s="41">
        <v>0.503</v>
      </c>
      <c r="G22" s="41">
        <v>0.505</v>
      </c>
      <c r="H22" s="41">
        <v>0.47899999999999998</v>
      </c>
      <c r="I22" s="41">
        <v>0.46899999999999997</v>
      </c>
      <c r="J22" s="41">
        <v>0.46700000000000003</v>
      </c>
      <c r="K22" s="41">
        <v>0.44900000000000001</v>
      </c>
      <c r="L22" s="41">
        <v>0.436</v>
      </c>
      <c r="M22" s="41">
        <v>0.432</v>
      </c>
      <c r="N22" s="40">
        <v>405</v>
      </c>
    </row>
    <row r="23" spans="1:14" x14ac:dyDescent="0.2">
      <c r="A23" s="42" t="s">
        <v>16</v>
      </c>
      <c r="B23" s="41">
        <v>0.41699999999999998</v>
      </c>
      <c r="C23" s="41">
        <v>0.39500000000000002</v>
      </c>
      <c r="D23" s="41">
        <v>0.373</v>
      </c>
      <c r="E23" s="41">
        <v>0.36599999999999999</v>
      </c>
      <c r="F23" s="41">
        <v>0.34699999999999998</v>
      </c>
      <c r="G23" s="41">
        <v>0.33400000000000002</v>
      </c>
      <c r="H23" s="41">
        <v>0.111</v>
      </c>
      <c r="I23" s="41">
        <v>0.11</v>
      </c>
      <c r="J23" s="41">
        <v>0.113</v>
      </c>
      <c r="K23" s="41">
        <v>0.112</v>
      </c>
      <c r="L23" s="41">
        <v>0.11700000000000001</v>
      </c>
      <c r="M23" s="41">
        <v>0.125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0010-136C-0841-8991-A61606106DD3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0.57899999999999996</v>
      </c>
      <c r="C2" s="49">
        <v>0.56599999999999995</v>
      </c>
      <c r="D2" s="49">
        <v>0.57599999999999996</v>
      </c>
      <c r="E2" s="49">
        <v>0.11</v>
      </c>
      <c r="F2" s="49">
        <v>0.108</v>
      </c>
      <c r="G2" s="49">
        <v>0.109</v>
      </c>
      <c r="H2" s="49">
        <v>0.11</v>
      </c>
      <c r="I2" s="49">
        <v>0.11</v>
      </c>
      <c r="J2" s="49">
        <v>0.113</v>
      </c>
      <c r="K2" s="49">
        <v>0.113</v>
      </c>
      <c r="L2" s="49">
        <v>0.121</v>
      </c>
      <c r="M2" s="49">
        <v>0.125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0.121</v>
      </c>
      <c r="C3" s="49">
        <v>0.11700000000000001</v>
      </c>
      <c r="D3" s="49">
        <v>0.11799999999999999</v>
      </c>
      <c r="E3" s="49">
        <v>0.112</v>
      </c>
      <c r="F3" s="49">
        <v>0.11</v>
      </c>
      <c r="G3" s="49">
        <v>0.109</v>
      </c>
      <c r="H3" s="49">
        <v>0.109</v>
      </c>
      <c r="I3" s="49">
        <v>0.111</v>
      </c>
      <c r="J3" s="49">
        <v>0.115</v>
      </c>
      <c r="K3" s="49">
        <v>0.11899999999999999</v>
      </c>
      <c r="L3" s="49">
        <v>0.123</v>
      </c>
      <c r="M3" s="49">
        <v>0.124</v>
      </c>
      <c r="N3" s="40">
        <v>405</v>
      </c>
      <c r="P3" s="48">
        <v>0</v>
      </c>
      <c r="Q3" s="46">
        <f>B2</f>
        <v>0.57899999999999996</v>
      </c>
      <c r="R3" s="46">
        <f>C2</f>
        <v>0.56599999999999995</v>
      </c>
      <c r="S3" s="46">
        <f>D2</f>
        <v>0.57599999999999996</v>
      </c>
    </row>
    <row r="4" spans="1:19" x14ac:dyDescent="0.2">
      <c r="P4" s="47">
        <v>120</v>
      </c>
      <c r="Q4" s="46">
        <f>E6</f>
        <v>0.52600000000000002</v>
      </c>
      <c r="R4" s="46">
        <f>F6</f>
        <v>0.50800000000000001</v>
      </c>
      <c r="S4" s="46">
        <f>G6</f>
        <v>0.53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0.48299999999999998</v>
      </c>
      <c r="R5" s="46">
        <f>I10</f>
        <v>0.46899999999999997</v>
      </c>
      <c r="S5" s="46">
        <f>J10</f>
        <v>0.498</v>
      </c>
    </row>
    <row r="6" spans="1:19" x14ac:dyDescent="0.2">
      <c r="A6" s="42" t="s">
        <v>17</v>
      </c>
      <c r="B6" s="41">
        <v>0.57499999999999996</v>
      </c>
      <c r="C6" s="41">
        <v>0.56100000000000005</v>
      </c>
      <c r="D6" s="41">
        <v>0.57099999999999995</v>
      </c>
      <c r="E6" s="41">
        <v>0.52600000000000002</v>
      </c>
      <c r="F6" s="41">
        <v>0.50800000000000001</v>
      </c>
      <c r="G6" s="41">
        <v>0.53</v>
      </c>
      <c r="H6" s="41">
        <v>0.11</v>
      </c>
      <c r="I6" s="41">
        <v>0.11</v>
      </c>
      <c r="J6" s="41">
        <v>0.113</v>
      </c>
      <c r="K6" s="41">
        <v>0.113</v>
      </c>
      <c r="L6" s="41">
        <v>0.121</v>
      </c>
      <c r="M6" s="41">
        <v>0.125</v>
      </c>
      <c r="N6" s="50">
        <v>340</v>
      </c>
      <c r="P6" s="47">
        <v>360</v>
      </c>
      <c r="Q6" s="46">
        <f>K14</f>
        <v>0.436</v>
      </c>
      <c r="R6" s="46">
        <f>L14</f>
        <v>0.42299999999999999</v>
      </c>
      <c r="S6" s="46">
        <f>M14</f>
        <v>0.46800000000000003</v>
      </c>
    </row>
    <row r="7" spans="1:19" x14ac:dyDescent="0.2">
      <c r="A7" s="42" t="s">
        <v>16</v>
      </c>
      <c r="B7" s="41">
        <v>0.121</v>
      </c>
      <c r="C7" s="41">
        <v>0.11700000000000001</v>
      </c>
      <c r="D7" s="41">
        <v>0.11799999999999999</v>
      </c>
      <c r="E7" s="41">
        <v>0.112</v>
      </c>
      <c r="F7" s="41">
        <v>0.11</v>
      </c>
      <c r="G7" s="41">
        <v>0.109</v>
      </c>
      <c r="H7" s="41">
        <v>0.109</v>
      </c>
      <c r="I7" s="41">
        <v>0.111</v>
      </c>
      <c r="J7" s="41">
        <v>0.115</v>
      </c>
      <c r="K7" s="41">
        <v>0.11899999999999999</v>
      </c>
      <c r="L7" s="41">
        <v>0.124</v>
      </c>
      <c r="M7" s="41">
        <v>0.124</v>
      </c>
      <c r="N7" s="50">
        <v>340</v>
      </c>
      <c r="P7" s="48">
        <v>480</v>
      </c>
      <c r="Q7" s="46">
        <f>B19</f>
        <v>0.39500000000000002</v>
      </c>
      <c r="R7" s="46">
        <f>C19</f>
        <v>0.36599999999999999</v>
      </c>
      <c r="S7" s="46">
        <f>D19</f>
        <v>0.42599999999999999</v>
      </c>
    </row>
    <row r="8" spans="1:19" x14ac:dyDescent="0.2">
      <c r="P8" s="47">
        <v>600</v>
      </c>
      <c r="Q8" s="46">
        <f>E23</f>
        <v>0.34399999999999997</v>
      </c>
      <c r="R8" s="46">
        <f>F23</f>
        <v>0.312</v>
      </c>
      <c r="S8" s="46">
        <f>G23</f>
        <v>0.36499999999999999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0.57199999999999995</v>
      </c>
      <c r="C10" s="41">
        <v>0.55800000000000005</v>
      </c>
      <c r="D10" s="41">
        <v>0.56799999999999995</v>
      </c>
      <c r="E10" s="41">
        <v>0.52500000000000002</v>
      </c>
      <c r="F10" s="41">
        <v>0.50700000000000001</v>
      </c>
      <c r="G10" s="41">
        <v>0.53</v>
      </c>
      <c r="H10" s="41">
        <v>0.48299999999999998</v>
      </c>
      <c r="I10" s="41">
        <v>0.46899999999999997</v>
      </c>
      <c r="J10" s="41">
        <v>0.498</v>
      </c>
      <c r="K10" s="41">
        <v>0.113</v>
      </c>
      <c r="L10" s="41">
        <v>0.121</v>
      </c>
      <c r="M10" s="41">
        <v>0.125</v>
      </c>
      <c r="N10" s="40">
        <v>405</v>
      </c>
      <c r="P10" s="38" t="s">
        <v>21</v>
      </c>
      <c r="Q10" s="38">
        <f>SLOPE(Q3:Q8,$P$3:$P$8)</f>
        <v>-3.8452380952380948E-4</v>
      </c>
      <c r="R10" s="38">
        <f>SLOPE(R3:R8,$P$3:$P$8)</f>
        <v>-4.147619047619047E-4</v>
      </c>
      <c r="S10" s="38">
        <f>SLOPE(S3:S8,$P$3:$P$8)</f>
        <v>-3.3261904761904758E-4</v>
      </c>
    </row>
    <row r="11" spans="1:19" x14ac:dyDescent="0.2">
      <c r="A11" s="42" t="s">
        <v>16</v>
      </c>
      <c r="B11" s="41">
        <v>0.121</v>
      </c>
      <c r="C11" s="41">
        <v>0.11700000000000001</v>
      </c>
      <c r="D11" s="41">
        <v>0.11799999999999999</v>
      </c>
      <c r="E11" s="41">
        <v>0.112</v>
      </c>
      <c r="F11" s="41">
        <v>0.11</v>
      </c>
      <c r="G11" s="41">
        <v>0.109</v>
      </c>
      <c r="H11" s="41">
        <v>0.109</v>
      </c>
      <c r="I11" s="41">
        <v>0.111</v>
      </c>
      <c r="J11" s="41">
        <v>0.115</v>
      </c>
      <c r="K11" s="41">
        <v>0.11899999999999999</v>
      </c>
      <c r="L11" s="41">
        <v>0.124</v>
      </c>
      <c r="M11" s="41">
        <v>0.125</v>
      </c>
      <c r="N11" s="40">
        <v>405</v>
      </c>
      <c r="P11" s="38" t="s">
        <v>20</v>
      </c>
      <c r="Q11" s="38">
        <f>_xlfn.STDEV.P(Q10:S10)</f>
        <v>3.392130712171264E-5</v>
      </c>
    </row>
    <row r="12" spans="1:19" x14ac:dyDescent="0.2">
      <c r="P12" s="38" t="s">
        <v>19</v>
      </c>
      <c r="Q12" s="38">
        <f>AVERAGE(Q10:S10)</f>
        <v>-3.7730158730158722E-4</v>
      </c>
      <c r="R12" s="38">
        <f>Q12*-1</f>
        <v>3.7730158730158722E-4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0.56899999999999995</v>
      </c>
      <c r="C14" s="41">
        <v>0.55500000000000005</v>
      </c>
      <c r="D14" s="41">
        <v>0.56200000000000006</v>
      </c>
      <c r="E14" s="41">
        <v>0.52500000000000002</v>
      </c>
      <c r="F14" s="41">
        <v>0.50600000000000001</v>
      </c>
      <c r="G14" s="41">
        <v>0.53</v>
      </c>
      <c r="H14" s="41">
        <v>0.48299999999999998</v>
      </c>
      <c r="I14" s="41">
        <v>0.46800000000000003</v>
      </c>
      <c r="J14" s="41">
        <v>0.499</v>
      </c>
      <c r="K14" s="41">
        <v>0.436</v>
      </c>
      <c r="L14" s="41">
        <v>0.42299999999999999</v>
      </c>
      <c r="M14" s="41">
        <v>0.46800000000000003</v>
      </c>
      <c r="N14" s="40">
        <v>405</v>
      </c>
    </row>
    <row r="15" spans="1:19" x14ac:dyDescent="0.2">
      <c r="A15" s="42" t="s">
        <v>16</v>
      </c>
      <c r="B15" s="41">
        <v>0.121</v>
      </c>
      <c r="C15" s="41">
        <v>0.11700000000000001</v>
      </c>
      <c r="D15" s="41">
        <v>0.11799999999999999</v>
      </c>
      <c r="E15" s="41">
        <v>0.112</v>
      </c>
      <c r="F15" s="41">
        <v>0.11</v>
      </c>
      <c r="G15" s="41">
        <v>0.109</v>
      </c>
      <c r="H15" s="41">
        <v>0.109</v>
      </c>
      <c r="I15" s="41">
        <v>0.111</v>
      </c>
      <c r="J15" s="41">
        <v>0.115</v>
      </c>
      <c r="K15" s="41">
        <v>0.11899999999999999</v>
      </c>
      <c r="L15" s="41">
        <v>0.124</v>
      </c>
      <c r="M15" s="41">
        <v>0.125</v>
      </c>
      <c r="N15" s="40">
        <v>405</v>
      </c>
    </row>
    <row r="16" spans="1:19" x14ac:dyDescent="0.2">
      <c r="P16" s="38" t="s">
        <v>18</v>
      </c>
      <c r="Q16" s="38">
        <f>Q12*-1</f>
        <v>3.7730158730158722E-4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0.56699999999999995</v>
      </c>
      <c r="C18" s="41">
        <v>0.55200000000000005</v>
      </c>
      <c r="D18" s="41">
        <v>0.55600000000000005</v>
      </c>
      <c r="E18" s="41">
        <v>0.52400000000000002</v>
      </c>
      <c r="F18" s="41">
        <v>0.50600000000000001</v>
      </c>
      <c r="G18" s="41">
        <v>0.52900000000000003</v>
      </c>
      <c r="H18" s="41">
        <v>0.48599999999999999</v>
      </c>
      <c r="I18" s="41">
        <v>0.46800000000000003</v>
      </c>
      <c r="J18" s="41">
        <v>0.498</v>
      </c>
      <c r="K18" s="41">
        <v>0.436</v>
      </c>
      <c r="L18" s="41">
        <v>0.42199999999999999</v>
      </c>
      <c r="M18" s="41">
        <v>0.46700000000000003</v>
      </c>
      <c r="N18" s="40">
        <v>405</v>
      </c>
    </row>
    <row r="19" spans="1:14" x14ac:dyDescent="0.2">
      <c r="A19" s="42" t="s">
        <v>16</v>
      </c>
      <c r="B19" s="41">
        <v>0.39500000000000002</v>
      </c>
      <c r="C19" s="41">
        <v>0.36599999999999999</v>
      </c>
      <c r="D19" s="41">
        <v>0.42599999999999999</v>
      </c>
      <c r="E19" s="41">
        <v>0.113</v>
      </c>
      <c r="F19" s="41">
        <v>0.111</v>
      </c>
      <c r="G19" s="41">
        <v>0.109</v>
      </c>
      <c r="H19" s="41">
        <v>0.11</v>
      </c>
      <c r="I19" s="41">
        <v>0.112</v>
      </c>
      <c r="J19" s="41">
        <v>0.11600000000000001</v>
      </c>
      <c r="K19" s="41">
        <v>0.12</v>
      </c>
      <c r="L19" s="41">
        <v>0.124</v>
      </c>
      <c r="M19" s="41">
        <v>0.125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0.56399999999999995</v>
      </c>
      <c r="C22" s="41">
        <v>0.54700000000000004</v>
      </c>
      <c r="D22" s="41">
        <v>0.55100000000000005</v>
      </c>
      <c r="E22" s="41">
        <v>0.52100000000000002</v>
      </c>
      <c r="F22" s="41">
        <v>0.502</v>
      </c>
      <c r="G22" s="41">
        <v>0.52400000000000002</v>
      </c>
      <c r="H22" s="41">
        <v>0.48399999999999999</v>
      </c>
      <c r="I22" s="41">
        <v>0.46400000000000002</v>
      </c>
      <c r="J22" s="41">
        <v>0.49399999999999999</v>
      </c>
      <c r="K22" s="41">
        <v>0.434</v>
      </c>
      <c r="L22" s="41">
        <v>0.41899999999999998</v>
      </c>
      <c r="M22" s="41">
        <v>0.46400000000000002</v>
      </c>
      <c r="N22" s="40">
        <v>405</v>
      </c>
    </row>
    <row r="23" spans="1:14" x14ac:dyDescent="0.2">
      <c r="A23" s="42" t="s">
        <v>16</v>
      </c>
      <c r="B23" s="41">
        <v>0.39300000000000002</v>
      </c>
      <c r="C23" s="41">
        <v>0.36399999999999999</v>
      </c>
      <c r="D23" s="41">
        <v>0.42399999999999999</v>
      </c>
      <c r="E23" s="41">
        <v>0.34399999999999997</v>
      </c>
      <c r="F23" s="41">
        <v>0.312</v>
      </c>
      <c r="G23" s="41">
        <v>0.36499999999999999</v>
      </c>
      <c r="H23" s="41">
        <v>0.11</v>
      </c>
      <c r="I23" s="41">
        <v>0.112</v>
      </c>
      <c r="J23" s="41">
        <v>0.115</v>
      </c>
      <c r="K23" s="41">
        <v>0.11899999999999999</v>
      </c>
      <c r="L23" s="41">
        <v>0.124</v>
      </c>
      <c r="M23" s="41">
        <v>0.125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A08A-1F5A-824D-8562-B5DEFBC74DDD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0.54300000000000004</v>
      </c>
      <c r="C2" s="49">
        <v>0.56000000000000005</v>
      </c>
      <c r="D2" s="49">
        <v>0.54400000000000004</v>
      </c>
      <c r="E2" s="54">
        <v>0.11600000000000001</v>
      </c>
      <c r="F2" s="54">
        <v>0.112</v>
      </c>
      <c r="G2" s="54">
        <v>0.109</v>
      </c>
      <c r="H2" s="54">
        <v>0.109</v>
      </c>
      <c r="I2" s="54">
        <v>0.12</v>
      </c>
      <c r="J2" s="54">
        <v>0.11700000000000001</v>
      </c>
      <c r="K2" s="54">
        <v>0.11700000000000001</v>
      </c>
      <c r="L2" s="54">
        <v>0.124</v>
      </c>
      <c r="M2" s="54">
        <v>0.124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0.125</v>
      </c>
      <c r="D3" s="49">
        <v>0.121</v>
      </c>
      <c r="E3" s="49">
        <v>0.115</v>
      </c>
      <c r="F3" s="49">
        <v>0.114</v>
      </c>
      <c r="G3" s="49">
        <v>0.114</v>
      </c>
      <c r="H3" s="49">
        <v>0.11600000000000001</v>
      </c>
      <c r="I3" s="49">
        <v>0.12</v>
      </c>
      <c r="J3" s="49">
        <v>0.126</v>
      </c>
      <c r="K3" s="49">
        <v>0.129</v>
      </c>
      <c r="L3" s="49">
        <v>0.127</v>
      </c>
      <c r="M3" s="49">
        <v>0.13400000000000001</v>
      </c>
      <c r="N3" s="40">
        <v>405</v>
      </c>
      <c r="P3" s="48">
        <v>0</v>
      </c>
      <c r="Q3" s="46">
        <f>B2</f>
        <v>0.54300000000000004</v>
      </c>
      <c r="R3" s="46">
        <f>C2</f>
        <v>0.56000000000000005</v>
      </c>
      <c r="S3" s="46">
        <f>D2</f>
        <v>0.54400000000000004</v>
      </c>
    </row>
    <row r="4" spans="1:19" x14ac:dyDescent="0.2">
      <c r="P4" s="47">
        <v>120</v>
      </c>
      <c r="Q4" s="46">
        <f>E6</f>
        <v>0.45500000000000002</v>
      </c>
      <c r="R4" s="46">
        <f>F6</f>
        <v>0.45700000000000002</v>
      </c>
      <c r="S4" s="46">
        <f>G6</f>
        <v>0.45600000000000002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0.44500000000000001</v>
      </c>
      <c r="R5" s="46">
        <f>I10</f>
        <v>0.436</v>
      </c>
      <c r="S5" s="46">
        <f>J10</f>
        <v>0.44500000000000001</v>
      </c>
    </row>
    <row r="6" spans="1:19" x14ac:dyDescent="0.2">
      <c r="A6" s="42" t="s">
        <v>17</v>
      </c>
      <c r="B6" s="41">
        <v>0.374</v>
      </c>
      <c r="C6" s="41">
        <v>0.379</v>
      </c>
      <c r="D6" s="41">
        <v>0.36099999999999999</v>
      </c>
      <c r="E6" s="41">
        <v>0.45500000000000002</v>
      </c>
      <c r="F6" s="41">
        <v>0.45700000000000002</v>
      </c>
      <c r="G6" s="41">
        <v>0.45600000000000002</v>
      </c>
      <c r="H6" s="41">
        <v>0.109</v>
      </c>
      <c r="I6" s="41">
        <v>0.12</v>
      </c>
      <c r="J6" s="41">
        <v>0.11700000000000001</v>
      </c>
      <c r="K6" s="41">
        <v>0.11700000000000001</v>
      </c>
      <c r="L6" s="41">
        <v>0.123</v>
      </c>
      <c r="M6" s="41">
        <v>0.124</v>
      </c>
      <c r="N6" s="50">
        <v>340</v>
      </c>
      <c r="P6" s="47">
        <v>360</v>
      </c>
      <c r="Q6" s="46">
        <f>K14</f>
        <v>0.38500000000000001</v>
      </c>
      <c r="R6" s="46">
        <f>L14</f>
        <v>0.39900000000000002</v>
      </c>
      <c r="S6" s="46">
        <f>M14</f>
        <v>0.38400000000000001</v>
      </c>
    </row>
    <row r="7" spans="1:19" x14ac:dyDescent="0.2">
      <c r="A7" s="42" t="s">
        <v>16</v>
      </c>
      <c r="B7" s="41">
        <v>0.126</v>
      </c>
      <c r="C7" s="41">
        <v>0.125</v>
      </c>
      <c r="D7" s="41">
        <v>0.121</v>
      </c>
      <c r="E7" s="41">
        <v>0.115</v>
      </c>
      <c r="F7" s="41">
        <v>0.115</v>
      </c>
      <c r="G7" s="41">
        <v>0.114</v>
      </c>
      <c r="H7" s="41">
        <v>0.11600000000000001</v>
      </c>
      <c r="I7" s="41">
        <v>0.121</v>
      </c>
      <c r="J7" s="41">
        <v>0.125</v>
      </c>
      <c r="K7" s="41">
        <v>0.129</v>
      </c>
      <c r="L7" s="41">
        <v>0.127</v>
      </c>
      <c r="M7" s="41">
        <v>0.13300000000000001</v>
      </c>
      <c r="N7" s="50">
        <v>340</v>
      </c>
      <c r="P7" s="48">
        <v>480</v>
      </c>
      <c r="Q7" s="46">
        <f>B19</f>
        <v>0.35899999999999999</v>
      </c>
      <c r="R7" s="46">
        <f>C19</f>
        <v>0.36499999999999999</v>
      </c>
      <c r="S7" s="46">
        <f>D19</f>
        <v>0.33800000000000002</v>
      </c>
    </row>
    <row r="8" spans="1:19" x14ac:dyDescent="0.2">
      <c r="P8" s="47">
        <v>600</v>
      </c>
      <c r="Q8" s="46">
        <f>E23</f>
        <v>0.315</v>
      </c>
      <c r="R8" s="46">
        <f>F23</f>
        <v>0.32</v>
      </c>
      <c r="S8" s="46">
        <f>G23</f>
        <v>0.29699999999999999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0.28599999999999998</v>
      </c>
      <c r="C10" s="41">
        <v>0.29499999999999998</v>
      </c>
      <c r="D10" s="41">
        <v>0.27300000000000002</v>
      </c>
      <c r="E10" s="41">
        <v>0.44400000000000001</v>
      </c>
      <c r="F10" s="41">
        <v>0.44800000000000001</v>
      </c>
      <c r="G10" s="41">
        <v>0.44400000000000001</v>
      </c>
      <c r="H10" s="41">
        <v>0.44500000000000001</v>
      </c>
      <c r="I10" s="41">
        <v>0.436</v>
      </c>
      <c r="J10" s="41">
        <v>0.44500000000000001</v>
      </c>
      <c r="K10" s="41">
        <v>0.11799999999999999</v>
      </c>
      <c r="L10" s="41">
        <v>0.124</v>
      </c>
      <c r="M10" s="41">
        <v>0.124</v>
      </c>
      <c r="N10" s="40">
        <v>405</v>
      </c>
      <c r="P10" s="38" t="s">
        <v>21</v>
      </c>
      <c r="Q10" s="38">
        <f>SLOPE(Q3:Q8,$P$3:$P$8)</f>
        <v>-3.5428571428571437E-4</v>
      </c>
      <c r="R10" s="38">
        <f>SLOPE(R3:R8,$P$3:$P$8)</f>
        <v>-3.6023809523809533E-4</v>
      </c>
      <c r="S10" s="38">
        <f>SLOPE(S3:S8,$P$3:$P$8)</f>
        <v>-3.9285714285714293E-4</v>
      </c>
    </row>
    <row r="11" spans="1:19" x14ac:dyDescent="0.2">
      <c r="A11" s="42" t="s">
        <v>16</v>
      </c>
      <c r="B11" s="41">
        <v>0.126</v>
      </c>
      <c r="C11" s="41">
        <v>0.125</v>
      </c>
      <c r="D11" s="41">
        <v>0.121</v>
      </c>
      <c r="E11" s="41">
        <v>0.115</v>
      </c>
      <c r="F11" s="41">
        <v>0.115</v>
      </c>
      <c r="G11" s="41">
        <v>0.114</v>
      </c>
      <c r="H11" s="41">
        <v>0.11600000000000001</v>
      </c>
      <c r="I11" s="41">
        <v>0.12</v>
      </c>
      <c r="J11" s="41">
        <v>0.125</v>
      </c>
      <c r="K11" s="41">
        <v>0.129</v>
      </c>
      <c r="L11" s="41">
        <v>0.127</v>
      </c>
      <c r="M11" s="41">
        <v>0.13300000000000001</v>
      </c>
      <c r="N11" s="40">
        <v>405</v>
      </c>
      <c r="P11" s="38" t="s">
        <v>20</v>
      </c>
      <c r="Q11" s="38">
        <f>_xlfn.STDEV.P(Q10:S10)</f>
        <v>1.6954803346337441E-5</v>
      </c>
    </row>
    <row r="12" spans="1:19" x14ac:dyDescent="0.2">
      <c r="P12" s="38" t="s">
        <v>19</v>
      </c>
      <c r="Q12" s="38">
        <f>AVERAGE(Q10:S10)</f>
        <v>-3.6912698412698417E-4</v>
      </c>
      <c r="R12" s="38">
        <f>Q12*-1</f>
        <v>3.6912698412698417E-4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0.24199999999999999</v>
      </c>
      <c r="C14" s="41">
        <v>0.246</v>
      </c>
      <c r="D14" s="41">
        <v>0.23200000000000001</v>
      </c>
      <c r="E14" s="41">
        <v>0.432</v>
      </c>
      <c r="F14" s="41">
        <v>0.44</v>
      </c>
      <c r="G14" s="41">
        <v>0.43099999999999999</v>
      </c>
      <c r="H14" s="41">
        <v>0.46700000000000003</v>
      </c>
      <c r="I14" s="41">
        <v>0.43</v>
      </c>
      <c r="J14" s="41">
        <v>0.42499999999999999</v>
      </c>
      <c r="K14" s="41">
        <v>0.38500000000000001</v>
      </c>
      <c r="L14" s="41">
        <v>0.39900000000000002</v>
      </c>
      <c r="M14" s="41">
        <v>0.38400000000000001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0.125</v>
      </c>
      <c r="D15" s="41">
        <v>0.121</v>
      </c>
      <c r="E15" s="41">
        <v>0.11600000000000001</v>
      </c>
      <c r="F15" s="41">
        <v>0.115</v>
      </c>
      <c r="G15" s="41">
        <v>0.114</v>
      </c>
      <c r="H15" s="41">
        <v>0.11600000000000001</v>
      </c>
      <c r="I15" s="41">
        <v>0.121</v>
      </c>
      <c r="J15" s="41">
        <v>0.126</v>
      </c>
      <c r="K15" s="41">
        <v>0.129</v>
      </c>
      <c r="L15" s="41">
        <v>0.127</v>
      </c>
      <c r="M15" s="41">
        <v>0.13400000000000001</v>
      </c>
      <c r="N15" s="40">
        <v>405</v>
      </c>
    </row>
    <row r="16" spans="1:19" x14ac:dyDescent="0.2">
      <c r="P16" s="38" t="s">
        <v>18</v>
      </c>
      <c r="Q16" s="38">
        <f>Q12*-1</f>
        <v>3.6912698412698417E-4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0.23200000000000001</v>
      </c>
      <c r="C18" s="41">
        <v>0.23200000000000001</v>
      </c>
      <c r="D18" s="41">
        <v>0.22</v>
      </c>
      <c r="E18" s="41">
        <v>0.42099999999999999</v>
      </c>
      <c r="F18" s="41">
        <v>0.43099999999999999</v>
      </c>
      <c r="G18" s="41">
        <v>0.42</v>
      </c>
      <c r="H18" s="41">
        <v>0.40200000000000002</v>
      </c>
      <c r="I18" s="41">
        <v>0.42699999999999999</v>
      </c>
      <c r="J18" s="41">
        <v>0.41899999999999998</v>
      </c>
      <c r="K18" s="41">
        <v>0.38</v>
      </c>
      <c r="L18" s="41">
        <v>0.39500000000000002</v>
      </c>
      <c r="M18" s="41">
        <v>0.378</v>
      </c>
      <c r="N18" s="40">
        <v>405</v>
      </c>
    </row>
    <row r="19" spans="1:14" x14ac:dyDescent="0.2">
      <c r="A19" s="42" t="s">
        <v>16</v>
      </c>
      <c r="B19" s="41">
        <v>0.35899999999999999</v>
      </c>
      <c r="C19" s="41">
        <v>0.36499999999999999</v>
      </c>
      <c r="D19" s="41">
        <v>0.33800000000000002</v>
      </c>
      <c r="E19" s="41">
        <v>0.115</v>
      </c>
      <c r="F19" s="41">
        <v>0.115</v>
      </c>
      <c r="G19" s="41">
        <v>0.114</v>
      </c>
      <c r="H19" s="41">
        <v>0.11600000000000001</v>
      </c>
      <c r="I19" s="41">
        <v>0.121</v>
      </c>
      <c r="J19" s="41">
        <v>0.125</v>
      </c>
      <c r="K19" s="41">
        <v>0.129</v>
      </c>
      <c r="L19" s="41">
        <v>0.127</v>
      </c>
      <c r="M19" s="41">
        <v>0.13300000000000001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0.22800000000000001</v>
      </c>
      <c r="C22" s="41">
        <v>0.22600000000000001</v>
      </c>
      <c r="D22" s="41">
        <v>0.217</v>
      </c>
      <c r="E22" s="41">
        <v>0.41099999999999998</v>
      </c>
      <c r="F22" s="41">
        <v>0.42299999999999999</v>
      </c>
      <c r="G22" s="41">
        <v>0.40799999999999997</v>
      </c>
      <c r="H22" s="41">
        <v>0.39800000000000002</v>
      </c>
      <c r="I22" s="41">
        <v>0.42099999999999999</v>
      </c>
      <c r="J22" s="41">
        <v>0.41199999999999998</v>
      </c>
      <c r="K22" s="41">
        <v>0.376</v>
      </c>
      <c r="L22" s="41">
        <v>0.39100000000000001</v>
      </c>
      <c r="M22" s="41">
        <v>0.373</v>
      </c>
      <c r="N22" s="40">
        <v>405</v>
      </c>
    </row>
    <row r="23" spans="1:14" x14ac:dyDescent="0.2">
      <c r="A23" s="42" t="s">
        <v>16</v>
      </c>
      <c r="B23" s="41">
        <v>0.35399999999999998</v>
      </c>
      <c r="C23" s="41">
        <v>0.36</v>
      </c>
      <c r="D23" s="41">
        <v>0.33200000000000002</v>
      </c>
      <c r="E23" s="41">
        <v>0.315</v>
      </c>
      <c r="F23" s="41">
        <v>0.32</v>
      </c>
      <c r="G23" s="41">
        <v>0.29699999999999999</v>
      </c>
      <c r="H23" s="41">
        <v>0.11700000000000001</v>
      </c>
      <c r="I23" s="41">
        <v>0.121</v>
      </c>
      <c r="J23" s="41">
        <v>0.126</v>
      </c>
      <c r="K23" s="41">
        <v>0.129</v>
      </c>
      <c r="L23" s="41">
        <v>0.127</v>
      </c>
      <c r="M23" s="41">
        <v>0.13300000000000001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8217-1BD3-F848-94D2-6729826B9519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0.58099999999999996</v>
      </c>
      <c r="C2" s="49">
        <v>0.56100000000000005</v>
      </c>
      <c r="D2" s="49">
        <v>0.57799999999999996</v>
      </c>
      <c r="E2" s="49">
        <v>0.111</v>
      </c>
      <c r="F2" s="49">
        <v>0.114</v>
      </c>
      <c r="G2" s="49">
        <v>0.113</v>
      </c>
      <c r="H2" s="49">
        <v>0.114</v>
      </c>
      <c r="I2" s="49">
        <v>0.113</v>
      </c>
      <c r="J2" s="49">
        <v>0.114</v>
      </c>
      <c r="K2" s="49">
        <v>0.115</v>
      </c>
      <c r="L2" s="49">
        <v>0.115</v>
      </c>
      <c r="M2" s="49">
        <v>0.122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0.11700000000000001</v>
      </c>
      <c r="C3" s="49">
        <v>0.111</v>
      </c>
      <c r="D3" s="49">
        <v>0.111</v>
      </c>
      <c r="E3" s="49">
        <v>0.11</v>
      </c>
      <c r="F3" s="49">
        <v>0.111</v>
      </c>
      <c r="G3" s="49">
        <v>0.111</v>
      </c>
      <c r="H3" s="49">
        <v>0.112</v>
      </c>
      <c r="I3" s="49">
        <v>0.112</v>
      </c>
      <c r="J3" s="49">
        <v>0.114</v>
      </c>
      <c r="K3" s="49">
        <v>0.112</v>
      </c>
      <c r="L3" s="49">
        <v>0.114</v>
      </c>
      <c r="M3" s="49">
        <v>0.122</v>
      </c>
      <c r="N3" s="40">
        <v>405</v>
      </c>
      <c r="P3" s="48">
        <v>0</v>
      </c>
      <c r="Q3" s="46">
        <f>B2</f>
        <v>0.58099999999999996</v>
      </c>
      <c r="R3" s="46">
        <f>C2</f>
        <v>0.56100000000000005</v>
      </c>
      <c r="S3" s="46">
        <f>D2</f>
        <v>0.57799999999999996</v>
      </c>
    </row>
    <row r="4" spans="1:19" x14ac:dyDescent="0.2">
      <c r="P4" s="47">
        <v>120</v>
      </c>
      <c r="Q4" s="46">
        <f>E6</f>
        <v>0.53400000000000003</v>
      </c>
      <c r="R4" s="46">
        <f>F6</f>
        <v>0.53300000000000003</v>
      </c>
      <c r="S4" s="46">
        <f>G6</f>
        <v>0.52200000000000002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0.504</v>
      </c>
      <c r="R5" s="46">
        <f>I10</f>
        <v>0.504</v>
      </c>
      <c r="S5" s="46">
        <f>J10</f>
        <v>0.48599999999999999</v>
      </c>
    </row>
    <row r="6" spans="1:19" x14ac:dyDescent="0.2">
      <c r="A6" s="42" t="s">
        <v>17</v>
      </c>
      <c r="B6" s="41">
        <v>0.57699999999999996</v>
      </c>
      <c r="C6" s="41">
        <v>0.55800000000000005</v>
      </c>
      <c r="D6" s="41">
        <v>0.57199999999999995</v>
      </c>
      <c r="E6" s="41">
        <v>0.53400000000000003</v>
      </c>
      <c r="F6" s="41">
        <v>0.53300000000000003</v>
      </c>
      <c r="G6" s="41">
        <v>0.52200000000000002</v>
      </c>
      <c r="H6" s="41">
        <v>0.113</v>
      </c>
      <c r="I6" s="41">
        <v>0.112</v>
      </c>
      <c r="J6" s="41">
        <v>0.114</v>
      </c>
      <c r="K6" s="41">
        <v>0.114</v>
      </c>
      <c r="L6" s="41">
        <v>0.115</v>
      </c>
      <c r="M6" s="41">
        <v>0.122</v>
      </c>
      <c r="N6" s="50">
        <v>340</v>
      </c>
      <c r="P6" s="47">
        <v>360</v>
      </c>
      <c r="Q6" s="46">
        <f>K14</f>
        <v>0.46500000000000002</v>
      </c>
      <c r="R6" s="46">
        <f>L14</f>
        <v>0.47</v>
      </c>
      <c r="S6" s="46">
        <f>M14</f>
        <v>0.44900000000000001</v>
      </c>
    </row>
    <row r="7" spans="1:19" x14ac:dyDescent="0.2">
      <c r="A7" s="42" t="s">
        <v>16</v>
      </c>
      <c r="B7" s="41">
        <v>0.11700000000000001</v>
      </c>
      <c r="C7" s="41">
        <v>0.111</v>
      </c>
      <c r="D7" s="41">
        <v>0.111</v>
      </c>
      <c r="E7" s="41">
        <v>0.11</v>
      </c>
      <c r="F7" s="41">
        <v>0.111</v>
      </c>
      <c r="G7" s="41">
        <v>0.111</v>
      </c>
      <c r="H7" s="41">
        <v>0.112</v>
      </c>
      <c r="I7" s="41">
        <v>0.112</v>
      </c>
      <c r="J7" s="41">
        <v>0.113</v>
      </c>
      <c r="K7" s="41">
        <v>0.112</v>
      </c>
      <c r="L7" s="41">
        <v>0.114</v>
      </c>
      <c r="M7" s="41">
        <v>0.121</v>
      </c>
      <c r="N7" s="50">
        <v>340</v>
      </c>
      <c r="P7" s="48">
        <v>480</v>
      </c>
      <c r="Q7" s="46">
        <f>B19</f>
        <v>0.42599999999999999</v>
      </c>
      <c r="R7" s="46">
        <f>C19</f>
        <v>0.42399999999999999</v>
      </c>
      <c r="S7" s="46">
        <f>D19</f>
        <v>0.38800000000000001</v>
      </c>
    </row>
    <row r="8" spans="1:19" x14ac:dyDescent="0.2">
      <c r="P8" s="47">
        <v>600</v>
      </c>
      <c r="Q8" s="46">
        <f>E23</f>
        <v>0.377</v>
      </c>
      <c r="R8" s="46">
        <f>F23</f>
        <v>0.378</v>
      </c>
      <c r="S8" s="46">
        <f>G23</f>
        <v>0.34100000000000003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0.57299999999999995</v>
      </c>
      <c r="C10" s="41">
        <v>0.55500000000000005</v>
      </c>
      <c r="D10" s="41">
        <v>0.56999999999999995</v>
      </c>
      <c r="E10" s="41">
        <v>0.53400000000000003</v>
      </c>
      <c r="F10" s="41">
        <v>0.53200000000000003</v>
      </c>
      <c r="G10" s="41">
        <v>0.52</v>
      </c>
      <c r="H10" s="41">
        <v>0.504</v>
      </c>
      <c r="I10" s="41">
        <v>0.504</v>
      </c>
      <c r="J10" s="41">
        <v>0.48599999999999999</v>
      </c>
      <c r="K10" s="41">
        <v>0.114</v>
      </c>
      <c r="L10" s="41">
        <v>0.115</v>
      </c>
      <c r="M10" s="41">
        <v>0.121</v>
      </c>
      <c r="N10" s="40">
        <v>405</v>
      </c>
      <c r="P10" s="38" t="s">
        <v>21</v>
      </c>
      <c r="Q10" s="38">
        <f>SLOPE(Q3:Q8,$P$3:$P$8)</f>
        <v>-3.2928571428571425E-4</v>
      </c>
      <c r="R10" s="38">
        <f>SLOPE(R3:R8,$P$3:$P$8)</f>
        <v>-3.0380952380952385E-4</v>
      </c>
      <c r="S10" s="38">
        <f>SLOPE(S3:S8,$P$3:$P$8)</f>
        <v>-3.8666666666666656E-4</v>
      </c>
    </row>
    <row r="11" spans="1:19" x14ac:dyDescent="0.2">
      <c r="A11" s="42" t="s">
        <v>16</v>
      </c>
      <c r="B11" s="41">
        <v>0.11700000000000001</v>
      </c>
      <c r="C11" s="41">
        <v>0.11</v>
      </c>
      <c r="D11" s="41">
        <v>0.111</v>
      </c>
      <c r="E11" s="41">
        <v>0.11</v>
      </c>
      <c r="F11" s="41">
        <v>0.111</v>
      </c>
      <c r="G11" s="41">
        <v>0.111</v>
      </c>
      <c r="H11" s="41">
        <v>0.112</v>
      </c>
      <c r="I11" s="41">
        <v>0.112</v>
      </c>
      <c r="J11" s="41">
        <v>0.113</v>
      </c>
      <c r="K11" s="41">
        <v>0.112</v>
      </c>
      <c r="L11" s="41">
        <v>0.114</v>
      </c>
      <c r="M11" s="41">
        <v>0.121</v>
      </c>
      <c r="N11" s="40">
        <v>405</v>
      </c>
      <c r="P11" s="38" t="s">
        <v>20</v>
      </c>
      <c r="Q11" s="38">
        <f>_xlfn.STDEV.P(Q10:S10)</f>
        <v>3.4652106076404015E-5</v>
      </c>
    </row>
    <row r="12" spans="1:19" x14ac:dyDescent="0.2">
      <c r="P12" s="38" t="s">
        <v>19</v>
      </c>
      <c r="Q12" s="38">
        <f>AVERAGE(Q10:S10)</f>
        <v>-3.3992063492063496E-4</v>
      </c>
      <c r="R12" s="38">
        <f>Q12*-1</f>
        <v>3.3992063492063496E-4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0.56899999999999995</v>
      </c>
      <c r="C14" s="41">
        <v>0.55100000000000005</v>
      </c>
      <c r="D14" s="41">
        <v>0.56599999999999995</v>
      </c>
      <c r="E14" s="41">
        <v>0.53300000000000003</v>
      </c>
      <c r="F14" s="41">
        <v>0.53200000000000003</v>
      </c>
      <c r="G14" s="41">
        <v>0.52</v>
      </c>
      <c r="H14" s="41">
        <v>0.504</v>
      </c>
      <c r="I14" s="41">
        <v>0.503</v>
      </c>
      <c r="J14" s="41">
        <v>0.48499999999999999</v>
      </c>
      <c r="K14" s="41">
        <v>0.46500000000000002</v>
      </c>
      <c r="L14" s="41">
        <v>0.47</v>
      </c>
      <c r="M14" s="41">
        <v>0.44900000000000001</v>
      </c>
      <c r="N14" s="40">
        <v>405</v>
      </c>
    </row>
    <row r="15" spans="1:19" x14ac:dyDescent="0.2">
      <c r="A15" s="42" t="s">
        <v>16</v>
      </c>
      <c r="B15" s="41">
        <v>0.11700000000000001</v>
      </c>
      <c r="C15" s="41">
        <v>0.11</v>
      </c>
      <c r="D15" s="41">
        <v>0.111</v>
      </c>
      <c r="E15" s="41">
        <v>0.11</v>
      </c>
      <c r="F15" s="41">
        <v>0.111</v>
      </c>
      <c r="G15" s="41">
        <v>0.111</v>
      </c>
      <c r="H15" s="41">
        <v>0.112</v>
      </c>
      <c r="I15" s="41">
        <v>0.112</v>
      </c>
      <c r="J15" s="41">
        <v>0.113</v>
      </c>
      <c r="K15" s="41">
        <v>0.112</v>
      </c>
      <c r="L15" s="41">
        <v>0.113</v>
      </c>
      <c r="M15" s="41">
        <v>0.121</v>
      </c>
      <c r="N15" s="40">
        <v>405</v>
      </c>
    </row>
    <row r="16" spans="1:19" x14ac:dyDescent="0.2">
      <c r="P16" s="38" t="s">
        <v>18</v>
      </c>
      <c r="Q16" s="38">
        <f>Q12*-1</f>
        <v>3.3992063492063496E-4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0.56599999999999995</v>
      </c>
      <c r="C18" s="41">
        <v>0.54600000000000004</v>
      </c>
      <c r="D18" s="41">
        <v>0.56000000000000005</v>
      </c>
      <c r="E18" s="41">
        <v>0.53100000000000003</v>
      </c>
      <c r="F18" s="41">
        <v>0.53100000000000003</v>
      </c>
      <c r="G18" s="41">
        <v>0.51900000000000002</v>
      </c>
      <c r="H18" s="41">
        <v>0.502</v>
      </c>
      <c r="I18" s="41">
        <v>0.502</v>
      </c>
      <c r="J18" s="41">
        <v>0.48499999999999999</v>
      </c>
      <c r="K18" s="41">
        <v>0.46400000000000002</v>
      </c>
      <c r="L18" s="41">
        <v>0.46899999999999997</v>
      </c>
      <c r="M18" s="41">
        <v>0.44800000000000001</v>
      </c>
      <c r="N18" s="40">
        <v>405</v>
      </c>
    </row>
    <row r="19" spans="1:14" x14ac:dyDescent="0.2">
      <c r="A19" s="42" t="s">
        <v>16</v>
      </c>
      <c r="B19" s="41">
        <v>0.42599999999999999</v>
      </c>
      <c r="C19" s="41">
        <v>0.42399999999999999</v>
      </c>
      <c r="D19" s="41">
        <v>0.38800000000000001</v>
      </c>
      <c r="E19" s="41">
        <v>0.11</v>
      </c>
      <c r="F19" s="41">
        <v>0.111</v>
      </c>
      <c r="G19" s="41">
        <v>0.11</v>
      </c>
      <c r="H19" s="41">
        <v>0.112</v>
      </c>
      <c r="I19" s="41">
        <v>0.112</v>
      </c>
      <c r="J19" s="41">
        <v>0.113</v>
      </c>
      <c r="K19" s="41">
        <v>0.112</v>
      </c>
      <c r="L19" s="41">
        <v>0.113</v>
      </c>
      <c r="M19" s="41">
        <v>0.121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0.56200000000000006</v>
      </c>
      <c r="C22" s="41">
        <v>0.54400000000000004</v>
      </c>
      <c r="D22" s="41">
        <v>0.55700000000000005</v>
      </c>
      <c r="E22" s="41">
        <v>0.53</v>
      </c>
      <c r="F22" s="41">
        <v>0.52900000000000003</v>
      </c>
      <c r="G22" s="41">
        <v>0.51600000000000001</v>
      </c>
      <c r="H22" s="41">
        <v>0.5</v>
      </c>
      <c r="I22" s="41">
        <v>0.501</v>
      </c>
      <c r="J22" s="41">
        <v>0.48399999999999999</v>
      </c>
      <c r="K22" s="41">
        <v>0.46300000000000002</v>
      </c>
      <c r="L22" s="41">
        <v>0.46899999999999997</v>
      </c>
      <c r="M22" s="41">
        <v>0.44700000000000001</v>
      </c>
      <c r="N22" s="40">
        <v>405</v>
      </c>
    </row>
    <row r="23" spans="1:14" x14ac:dyDescent="0.2">
      <c r="A23" s="42" t="s">
        <v>16</v>
      </c>
      <c r="B23" s="41">
        <v>0.42299999999999999</v>
      </c>
      <c r="C23" s="41">
        <v>0.42199999999999999</v>
      </c>
      <c r="D23" s="41">
        <v>0.38500000000000001</v>
      </c>
      <c r="E23" s="41">
        <v>0.377</v>
      </c>
      <c r="F23" s="41">
        <v>0.378</v>
      </c>
      <c r="G23" s="41">
        <v>0.34100000000000003</v>
      </c>
      <c r="H23" s="41">
        <v>0.112</v>
      </c>
      <c r="I23" s="41">
        <v>0.112</v>
      </c>
      <c r="J23" s="41">
        <v>0.113</v>
      </c>
      <c r="K23" s="41">
        <v>0.112</v>
      </c>
      <c r="L23" s="41">
        <v>0.114</v>
      </c>
      <c r="M23" s="41">
        <v>0.121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DFE5-408E-7548-9AF0-266832B68ABF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0.57499999999999996</v>
      </c>
      <c r="C2" s="49">
        <v>0.56599999999999995</v>
      </c>
      <c r="D2" s="49">
        <v>0.57099999999999995</v>
      </c>
      <c r="E2" s="49">
        <v>0.108</v>
      </c>
      <c r="F2" s="49">
        <v>0.108</v>
      </c>
      <c r="G2" s="49">
        <v>0.109</v>
      </c>
      <c r="H2" s="49">
        <v>0.111</v>
      </c>
      <c r="I2" s="49">
        <v>0.111</v>
      </c>
      <c r="J2" s="49">
        <v>0.112</v>
      </c>
      <c r="K2" s="49">
        <v>0.112</v>
      </c>
      <c r="L2" s="49">
        <v>0.122</v>
      </c>
      <c r="M2" s="49">
        <v>0.123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</v>
      </c>
      <c r="C3" s="49">
        <v>0.112</v>
      </c>
      <c r="D3" s="49">
        <v>0.109</v>
      </c>
      <c r="E3" s="49">
        <v>0.108</v>
      </c>
      <c r="F3" s="49">
        <v>0.108</v>
      </c>
      <c r="G3" s="49">
        <v>0.108</v>
      </c>
      <c r="H3" s="49">
        <v>0.11</v>
      </c>
      <c r="I3" s="49">
        <v>0.111</v>
      </c>
      <c r="J3" s="49">
        <v>0.112</v>
      </c>
      <c r="K3" s="49">
        <v>0.115</v>
      </c>
      <c r="L3" s="49">
        <v>0.122</v>
      </c>
      <c r="M3" s="49">
        <v>0.123</v>
      </c>
      <c r="N3" s="40">
        <v>405</v>
      </c>
      <c r="P3" s="48">
        <v>0</v>
      </c>
      <c r="Q3" s="46">
        <f>B2</f>
        <v>0.57499999999999996</v>
      </c>
      <c r="R3" s="46">
        <f>C2</f>
        <v>0.56599999999999995</v>
      </c>
      <c r="S3" s="46">
        <f>D2</f>
        <v>0.57099999999999995</v>
      </c>
    </row>
    <row r="4" spans="1:19" x14ac:dyDescent="0.2">
      <c r="P4" s="47">
        <v>120</v>
      </c>
      <c r="Q4" s="46">
        <f>E6</f>
        <v>0.52900000000000003</v>
      </c>
      <c r="R4" s="46">
        <f>F6</f>
        <v>0.50900000000000001</v>
      </c>
      <c r="S4" s="46">
        <f>G6</f>
        <v>0.51100000000000001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0.49399999999999999</v>
      </c>
      <c r="R5" s="46">
        <f>I10</f>
        <v>0.47199999999999998</v>
      </c>
      <c r="S5" s="46">
        <f>J10</f>
        <v>0.46500000000000002</v>
      </c>
    </row>
    <row r="6" spans="1:19" x14ac:dyDescent="0.2">
      <c r="A6" s="42" t="s">
        <v>17</v>
      </c>
      <c r="B6" s="41">
        <v>0.56799999999999995</v>
      </c>
      <c r="C6" s="41">
        <v>0.55700000000000005</v>
      </c>
      <c r="D6" s="41">
        <v>0.55900000000000005</v>
      </c>
      <c r="E6" s="41">
        <v>0.52900000000000003</v>
      </c>
      <c r="F6" s="41">
        <v>0.50900000000000001</v>
      </c>
      <c r="G6" s="41">
        <v>0.51100000000000001</v>
      </c>
      <c r="H6" s="41">
        <v>0.111</v>
      </c>
      <c r="I6" s="41">
        <v>0.111</v>
      </c>
      <c r="J6" s="41">
        <v>0.112</v>
      </c>
      <c r="K6" s="41">
        <v>0.112</v>
      </c>
      <c r="L6" s="41">
        <v>0.122</v>
      </c>
      <c r="M6" s="41">
        <v>0.123</v>
      </c>
      <c r="N6" s="50">
        <v>340</v>
      </c>
      <c r="P6" s="47">
        <v>360</v>
      </c>
      <c r="Q6" s="46">
        <f>K14</f>
        <v>0.46700000000000003</v>
      </c>
      <c r="R6" s="46">
        <f>L14</f>
        <v>0.437</v>
      </c>
      <c r="S6" s="46">
        <f>M14</f>
        <v>0.43</v>
      </c>
    </row>
    <row r="7" spans="1:19" x14ac:dyDescent="0.2">
      <c r="A7" s="42" t="s">
        <v>16</v>
      </c>
      <c r="B7" s="41">
        <v>0.12</v>
      </c>
      <c r="C7" s="41">
        <v>0.113</v>
      </c>
      <c r="D7" s="41">
        <v>0.109</v>
      </c>
      <c r="E7" s="41">
        <v>0.108</v>
      </c>
      <c r="F7" s="41">
        <v>0.108</v>
      </c>
      <c r="G7" s="41">
        <v>0.109</v>
      </c>
      <c r="H7" s="41">
        <v>0.11</v>
      </c>
      <c r="I7" s="41">
        <v>0.111</v>
      </c>
      <c r="J7" s="41">
        <v>0.111</v>
      </c>
      <c r="K7" s="41">
        <v>0.115</v>
      </c>
      <c r="L7" s="41">
        <v>0.122</v>
      </c>
      <c r="M7" s="41">
        <v>0.123</v>
      </c>
      <c r="N7" s="50">
        <v>340</v>
      </c>
      <c r="P7" s="48">
        <v>480</v>
      </c>
      <c r="Q7" s="46">
        <f>B19</f>
        <v>0.435</v>
      </c>
      <c r="R7" s="46">
        <f>C19</f>
        <v>0.38400000000000001</v>
      </c>
      <c r="S7" s="46">
        <f>D19</f>
        <v>0.36899999999999999</v>
      </c>
    </row>
    <row r="8" spans="1:19" x14ac:dyDescent="0.2">
      <c r="P8" s="47">
        <v>600</v>
      </c>
      <c r="Q8" s="46">
        <f>E23</f>
        <v>0.374</v>
      </c>
      <c r="R8" s="46">
        <f>F23</f>
        <v>0.33500000000000002</v>
      </c>
      <c r="S8" s="46">
        <f>G23</f>
        <v>0.32600000000000001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0.56200000000000006</v>
      </c>
      <c r="C10" s="41">
        <v>0.55000000000000004</v>
      </c>
      <c r="D10" s="41">
        <v>0.55200000000000005</v>
      </c>
      <c r="E10" s="41">
        <v>0.52800000000000002</v>
      </c>
      <c r="F10" s="41">
        <v>0.50800000000000001</v>
      </c>
      <c r="G10" s="41">
        <v>0.51100000000000001</v>
      </c>
      <c r="H10" s="41">
        <v>0.49399999999999999</v>
      </c>
      <c r="I10" s="41">
        <v>0.47199999999999998</v>
      </c>
      <c r="J10" s="41">
        <v>0.46500000000000002</v>
      </c>
      <c r="K10" s="41">
        <v>0.112</v>
      </c>
      <c r="L10" s="41">
        <v>0.122</v>
      </c>
      <c r="M10" s="41">
        <v>0.123</v>
      </c>
      <c r="N10" s="40">
        <v>405</v>
      </c>
      <c r="P10" s="38" t="s">
        <v>21</v>
      </c>
      <c r="Q10" s="38">
        <f>SLOPE(Q3:Q8,$P$3:$P$8)</f>
        <v>-3.1285714285714283E-4</v>
      </c>
      <c r="R10" s="38">
        <f>SLOPE(R3:R8,$P$3:$P$8)</f>
        <v>-3.7261904761904752E-4</v>
      </c>
      <c r="S10" s="38">
        <f>SLOPE(S3:S8,$P$3:$P$8)</f>
        <v>-4.014285714285713E-4</v>
      </c>
    </row>
    <row r="11" spans="1:19" x14ac:dyDescent="0.2">
      <c r="A11" s="42" t="s">
        <v>16</v>
      </c>
      <c r="B11" s="41">
        <v>0.12</v>
      </c>
      <c r="C11" s="41">
        <v>0.113</v>
      </c>
      <c r="D11" s="41">
        <v>0.109</v>
      </c>
      <c r="E11" s="41">
        <v>0.109</v>
      </c>
      <c r="F11" s="41">
        <v>0.108</v>
      </c>
      <c r="G11" s="41">
        <v>0.108</v>
      </c>
      <c r="H11" s="41">
        <v>0.11</v>
      </c>
      <c r="I11" s="41">
        <v>0.111</v>
      </c>
      <c r="J11" s="41">
        <v>0.111</v>
      </c>
      <c r="K11" s="41">
        <v>0.115</v>
      </c>
      <c r="L11" s="41">
        <v>0.122</v>
      </c>
      <c r="M11" s="41">
        <v>0.123</v>
      </c>
      <c r="N11" s="40">
        <v>405</v>
      </c>
      <c r="P11" s="38" t="s">
        <v>20</v>
      </c>
      <c r="Q11" s="38">
        <f>_xlfn.STDEV.P(Q10:S10)</f>
        <v>3.6887775575364532E-5</v>
      </c>
    </row>
    <row r="12" spans="1:19" x14ac:dyDescent="0.2">
      <c r="P12" s="38" t="s">
        <v>19</v>
      </c>
      <c r="Q12" s="38">
        <f>AVERAGE(Q10:S10)</f>
        <v>-3.6230158730158718E-4</v>
      </c>
      <c r="R12" s="38">
        <f>Q12*-1</f>
        <v>3.6230158730158718E-4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0.55500000000000005</v>
      </c>
      <c r="C14" s="41">
        <v>0.54300000000000004</v>
      </c>
      <c r="D14" s="41">
        <v>0.54</v>
      </c>
      <c r="E14" s="41">
        <v>0.52600000000000002</v>
      </c>
      <c r="F14" s="41">
        <v>0.50700000000000001</v>
      </c>
      <c r="G14" s="41">
        <v>0.51</v>
      </c>
      <c r="H14" s="41">
        <v>0.49199999999999999</v>
      </c>
      <c r="I14" s="41">
        <v>0.47099999999999997</v>
      </c>
      <c r="J14" s="41">
        <v>0.46600000000000003</v>
      </c>
      <c r="K14" s="41">
        <v>0.46700000000000003</v>
      </c>
      <c r="L14" s="41">
        <v>0.437</v>
      </c>
      <c r="M14" s="41">
        <v>0.43</v>
      </c>
      <c r="N14" s="40">
        <v>405</v>
      </c>
    </row>
    <row r="15" spans="1:19" x14ac:dyDescent="0.2">
      <c r="A15" s="42" t="s">
        <v>16</v>
      </c>
      <c r="B15" s="41">
        <v>0.12</v>
      </c>
      <c r="C15" s="41">
        <v>0.112</v>
      </c>
      <c r="D15" s="41">
        <v>0.109</v>
      </c>
      <c r="E15" s="41">
        <v>0.108</v>
      </c>
      <c r="F15" s="41">
        <v>0.108</v>
      </c>
      <c r="G15" s="41">
        <v>0.108</v>
      </c>
      <c r="H15" s="41">
        <v>0.11</v>
      </c>
      <c r="I15" s="41">
        <v>0.111</v>
      </c>
      <c r="J15" s="41">
        <v>0.111</v>
      </c>
      <c r="K15" s="41">
        <v>0.115</v>
      </c>
      <c r="L15" s="41">
        <v>0.122</v>
      </c>
      <c r="M15" s="41">
        <v>0.123</v>
      </c>
      <c r="N15" s="40">
        <v>405</v>
      </c>
    </row>
    <row r="16" spans="1:19" x14ac:dyDescent="0.2">
      <c r="P16" s="38" t="s">
        <v>18</v>
      </c>
      <c r="Q16" s="38">
        <f>Q12*-1</f>
        <v>3.6230158730158718E-4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0.54900000000000004</v>
      </c>
      <c r="C18" s="41">
        <v>0.53300000000000003</v>
      </c>
      <c r="D18" s="41">
        <v>0.53100000000000003</v>
      </c>
      <c r="E18" s="41">
        <v>0.52400000000000002</v>
      </c>
      <c r="F18" s="41">
        <v>0.505</v>
      </c>
      <c r="G18" s="41">
        <v>0.50700000000000001</v>
      </c>
      <c r="H18" s="41">
        <v>0.49099999999999999</v>
      </c>
      <c r="I18" s="41">
        <v>0.46899999999999997</v>
      </c>
      <c r="J18" s="41">
        <v>0.46400000000000002</v>
      </c>
      <c r="K18" s="41">
        <v>0.46600000000000003</v>
      </c>
      <c r="L18" s="41">
        <v>0.436</v>
      </c>
      <c r="M18" s="41">
        <v>0.42899999999999999</v>
      </c>
      <c r="N18" s="40">
        <v>405</v>
      </c>
    </row>
    <row r="19" spans="1:14" x14ac:dyDescent="0.2">
      <c r="A19" s="42" t="s">
        <v>16</v>
      </c>
      <c r="B19" s="41">
        <v>0.435</v>
      </c>
      <c r="C19" s="41">
        <v>0.38400000000000001</v>
      </c>
      <c r="D19" s="41">
        <v>0.36899999999999999</v>
      </c>
      <c r="E19" s="41">
        <v>0.108</v>
      </c>
      <c r="F19" s="41">
        <v>0.108</v>
      </c>
      <c r="G19" s="41">
        <v>0.108</v>
      </c>
      <c r="H19" s="41">
        <v>0.11</v>
      </c>
      <c r="I19" s="41">
        <v>0.111</v>
      </c>
      <c r="J19" s="41">
        <v>0.111</v>
      </c>
      <c r="K19" s="41">
        <v>0.115</v>
      </c>
      <c r="L19" s="41">
        <v>0.122</v>
      </c>
      <c r="M19" s="41">
        <v>0.123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0.54300000000000004</v>
      </c>
      <c r="C22" s="41">
        <v>0.52700000000000002</v>
      </c>
      <c r="D22" s="41">
        <v>0.52200000000000002</v>
      </c>
      <c r="E22" s="41">
        <v>0.52200000000000002</v>
      </c>
      <c r="F22" s="41">
        <v>0.502</v>
      </c>
      <c r="G22" s="41">
        <v>0.504</v>
      </c>
      <c r="H22" s="41">
        <v>0.49</v>
      </c>
      <c r="I22" s="41">
        <v>0.46800000000000003</v>
      </c>
      <c r="J22" s="41">
        <v>0.46300000000000002</v>
      </c>
      <c r="K22" s="41">
        <v>0.46600000000000003</v>
      </c>
      <c r="L22" s="41">
        <v>0.433</v>
      </c>
      <c r="M22" s="41">
        <v>0.42699999999999999</v>
      </c>
      <c r="N22" s="40">
        <v>405</v>
      </c>
    </row>
    <row r="23" spans="1:14" x14ac:dyDescent="0.2">
      <c r="A23" s="42" t="s">
        <v>16</v>
      </c>
      <c r="B23" s="41">
        <v>0.433</v>
      </c>
      <c r="C23" s="41">
        <v>0.38300000000000001</v>
      </c>
      <c r="D23" s="41">
        <v>0.36699999999999999</v>
      </c>
      <c r="E23" s="41">
        <v>0.374</v>
      </c>
      <c r="F23" s="41">
        <v>0.33500000000000002</v>
      </c>
      <c r="G23" s="41">
        <v>0.32600000000000001</v>
      </c>
      <c r="H23" s="41">
        <v>0.11</v>
      </c>
      <c r="I23" s="41">
        <v>0.111</v>
      </c>
      <c r="J23" s="41">
        <v>0.112</v>
      </c>
      <c r="K23" s="41">
        <v>0.115</v>
      </c>
      <c r="L23" s="41">
        <v>0.122</v>
      </c>
      <c r="M23" s="41">
        <v>0.123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2200-15B2-8B48-9DB2-AF58D4C4FF52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0.56999999999999995</v>
      </c>
      <c r="C2" s="53">
        <v>0.55000000000000004</v>
      </c>
      <c r="D2" s="53">
        <v>0.56899999999999995</v>
      </c>
      <c r="E2" s="53">
        <v>0.108</v>
      </c>
      <c r="F2" s="53">
        <v>0.106</v>
      </c>
      <c r="G2" s="53">
        <v>0.108</v>
      </c>
      <c r="H2" s="53">
        <v>0.111</v>
      </c>
      <c r="I2" s="53">
        <v>0.109</v>
      </c>
      <c r="J2" s="53">
        <v>0.111</v>
      </c>
      <c r="K2" s="53">
        <v>0.11700000000000001</v>
      </c>
      <c r="L2" s="53">
        <v>0.122</v>
      </c>
      <c r="M2" s="53">
        <v>0.125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52">
        <v>0.12</v>
      </c>
      <c r="C3" s="51">
        <v>0.11600000000000001</v>
      </c>
      <c r="D3" s="51">
        <v>0.112</v>
      </c>
      <c r="E3" s="51">
        <v>0.11</v>
      </c>
      <c r="F3" s="51">
        <v>0.108</v>
      </c>
      <c r="G3" s="51">
        <v>0.108</v>
      </c>
      <c r="H3" s="51">
        <v>0.111</v>
      </c>
      <c r="I3" s="51">
        <v>0.111</v>
      </c>
      <c r="J3" s="51">
        <v>0.11700000000000001</v>
      </c>
      <c r="K3" s="51">
        <v>0.12</v>
      </c>
      <c r="L3" s="51">
        <v>0.121</v>
      </c>
      <c r="M3" s="51">
        <v>0.124</v>
      </c>
      <c r="N3" s="40">
        <v>405</v>
      </c>
      <c r="P3" s="48">
        <v>0</v>
      </c>
      <c r="Q3" s="46">
        <f>B2</f>
        <v>0.56999999999999995</v>
      </c>
      <c r="R3" s="46">
        <f>C2</f>
        <v>0.55000000000000004</v>
      </c>
      <c r="S3" s="46">
        <f>D2</f>
        <v>0.56899999999999995</v>
      </c>
    </row>
    <row r="4" spans="1:19" x14ac:dyDescent="0.2">
      <c r="P4" s="47">
        <v>120</v>
      </c>
      <c r="Q4" s="46">
        <f>E6</f>
        <v>0.53400000000000003</v>
      </c>
      <c r="R4" s="46">
        <f>F6</f>
        <v>0.52</v>
      </c>
      <c r="S4" s="46">
        <f>G6</f>
        <v>0.51800000000000002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0.504</v>
      </c>
      <c r="R5" s="46">
        <f>I10</f>
        <v>0.48299999999999998</v>
      </c>
      <c r="S5" s="46">
        <f>J10</f>
        <v>0.48099999999999998</v>
      </c>
    </row>
    <row r="6" spans="1:19" x14ac:dyDescent="0.2">
      <c r="A6" s="42" t="s">
        <v>17</v>
      </c>
      <c r="B6" s="49">
        <v>0.47699999999999998</v>
      </c>
      <c r="C6" s="53">
        <v>0.49399999999999999</v>
      </c>
      <c r="D6" s="53">
        <v>0.53900000000000003</v>
      </c>
      <c r="E6" s="53">
        <v>0.53400000000000003</v>
      </c>
      <c r="F6" s="53">
        <v>0.52</v>
      </c>
      <c r="G6" s="53">
        <v>0.51800000000000002</v>
      </c>
      <c r="H6" s="53">
        <v>0.111</v>
      </c>
      <c r="I6" s="53">
        <v>0.109</v>
      </c>
      <c r="J6" s="53">
        <v>0.111</v>
      </c>
      <c r="K6" s="53">
        <v>0.11799999999999999</v>
      </c>
      <c r="L6" s="53">
        <v>0.122</v>
      </c>
      <c r="M6" s="53">
        <v>0.125</v>
      </c>
      <c r="N6" s="50">
        <v>340</v>
      </c>
      <c r="P6" s="47">
        <v>360</v>
      </c>
      <c r="Q6" s="46">
        <f>K14</f>
        <v>0.47399999999999998</v>
      </c>
      <c r="R6" s="46">
        <f>L14</f>
        <v>0.44900000000000001</v>
      </c>
      <c r="S6" s="46">
        <f>M14</f>
        <v>0.45</v>
      </c>
    </row>
    <row r="7" spans="1:19" x14ac:dyDescent="0.2">
      <c r="A7" s="42" t="s">
        <v>16</v>
      </c>
      <c r="B7" s="52">
        <v>0.121</v>
      </c>
      <c r="C7" s="51">
        <v>0.11600000000000001</v>
      </c>
      <c r="D7" s="51">
        <v>0.112</v>
      </c>
      <c r="E7" s="51">
        <v>0.11</v>
      </c>
      <c r="F7" s="51">
        <v>0.108</v>
      </c>
      <c r="G7" s="51">
        <v>0.108</v>
      </c>
      <c r="H7" s="51">
        <v>0.111</v>
      </c>
      <c r="I7" s="51">
        <v>0.111</v>
      </c>
      <c r="J7" s="51">
        <v>0.11600000000000001</v>
      </c>
      <c r="K7" s="51">
        <v>0.12</v>
      </c>
      <c r="L7" s="51">
        <v>0.121</v>
      </c>
      <c r="M7" s="51">
        <v>0.124</v>
      </c>
      <c r="N7" s="50">
        <v>340</v>
      </c>
      <c r="P7" s="48">
        <v>480</v>
      </c>
      <c r="Q7" s="46">
        <f>B19</f>
        <v>0.435</v>
      </c>
      <c r="R7" s="46">
        <f>C19</f>
        <v>0.41099999999999998</v>
      </c>
      <c r="S7" s="46">
        <f>D19</f>
        <v>0.39600000000000002</v>
      </c>
    </row>
    <row r="8" spans="1:19" x14ac:dyDescent="0.2">
      <c r="P8" s="47">
        <v>600</v>
      </c>
      <c r="Q8" s="46">
        <f>E23</f>
        <v>0.38600000000000001</v>
      </c>
      <c r="R8" s="46">
        <f>F23</f>
        <v>0.35199999999999998</v>
      </c>
      <c r="S8" s="46">
        <f>G23</f>
        <v>0.33600000000000002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0.41099999999999998</v>
      </c>
      <c r="C10" s="41">
        <v>0.439</v>
      </c>
      <c r="D10" s="41">
        <v>0.51600000000000001</v>
      </c>
      <c r="E10" s="41">
        <v>0.53200000000000003</v>
      </c>
      <c r="F10" s="41">
        <v>0.51900000000000002</v>
      </c>
      <c r="G10" s="41">
        <v>0.51600000000000001</v>
      </c>
      <c r="H10" s="41">
        <v>0.504</v>
      </c>
      <c r="I10" s="41">
        <v>0.48299999999999998</v>
      </c>
      <c r="J10" s="41">
        <v>0.48099999999999998</v>
      </c>
      <c r="K10" s="41">
        <v>0.11700000000000001</v>
      </c>
      <c r="L10" s="41">
        <v>0.122</v>
      </c>
      <c r="M10" s="41">
        <v>0.125</v>
      </c>
      <c r="N10" s="40">
        <v>405</v>
      </c>
      <c r="P10" s="38" t="s">
        <v>21</v>
      </c>
      <c r="Q10" s="38">
        <f>SLOPE(Q3:Q8,$P$3:$P$8)</f>
        <v>-2.969047619047619E-4</v>
      </c>
      <c r="R10" s="38">
        <f>SLOPE(R3:R8,$P$3:$P$8)</f>
        <v>-3.2166666666666677E-4</v>
      </c>
      <c r="S10" s="38">
        <f>SLOPE(S3:S8,$P$3:$P$8)</f>
        <v>-3.7190476190476177E-4</v>
      </c>
    </row>
    <row r="11" spans="1:19" x14ac:dyDescent="0.2">
      <c r="A11" s="42" t="s">
        <v>16</v>
      </c>
      <c r="B11" s="41">
        <v>0.12</v>
      </c>
      <c r="C11" s="41">
        <v>0.11600000000000001</v>
      </c>
      <c r="D11" s="41">
        <v>0.112</v>
      </c>
      <c r="E11" s="41">
        <v>0.11</v>
      </c>
      <c r="F11" s="41">
        <v>0.108</v>
      </c>
      <c r="G11" s="41">
        <v>0.108</v>
      </c>
      <c r="H11" s="41">
        <v>0.111</v>
      </c>
      <c r="I11" s="41">
        <v>0.11</v>
      </c>
      <c r="J11" s="41">
        <v>0.11600000000000001</v>
      </c>
      <c r="K11" s="41">
        <v>0.121</v>
      </c>
      <c r="L11" s="41">
        <v>0.121</v>
      </c>
      <c r="M11" s="41">
        <v>0.124</v>
      </c>
      <c r="N11" s="40">
        <v>405</v>
      </c>
      <c r="P11" s="38" t="s">
        <v>20</v>
      </c>
      <c r="Q11" s="38">
        <f>_xlfn.STDEV.P(Q10:S10)</f>
        <v>3.120188409658325E-5</v>
      </c>
    </row>
    <row r="12" spans="1:19" x14ac:dyDescent="0.2">
      <c r="P12" s="38" t="s">
        <v>19</v>
      </c>
      <c r="Q12" s="38">
        <f>AVERAGE(Q10:S10)</f>
        <v>-3.3015873015873018E-4</v>
      </c>
      <c r="R12" s="38">
        <f>Q12*-1</f>
        <v>3.3015873015873018E-4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0.36</v>
      </c>
      <c r="C14" s="41">
        <v>0.39800000000000002</v>
      </c>
      <c r="D14" s="41">
        <v>0.505</v>
      </c>
      <c r="E14" s="41">
        <v>0.53200000000000003</v>
      </c>
      <c r="F14" s="41">
        <v>0.51900000000000002</v>
      </c>
      <c r="G14" s="41">
        <v>0.51600000000000001</v>
      </c>
      <c r="H14" s="41">
        <v>0.501</v>
      </c>
      <c r="I14" s="41">
        <v>0.48199999999999998</v>
      </c>
      <c r="J14" s="41">
        <v>0.48</v>
      </c>
      <c r="K14" s="41">
        <v>0.47399999999999998</v>
      </c>
      <c r="L14" s="41">
        <v>0.44900000000000001</v>
      </c>
      <c r="M14" s="41">
        <v>0.45</v>
      </c>
      <c r="N14" s="40">
        <v>405</v>
      </c>
    </row>
    <row r="15" spans="1:19" x14ac:dyDescent="0.2">
      <c r="A15" s="42" t="s">
        <v>16</v>
      </c>
      <c r="B15" s="41">
        <v>0.12</v>
      </c>
      <c r="C15" s="41">
        <v>0.11600000000000001</v>
      </c>
      <c r="D15" s="41">
        <v>0.112</v>
      </c>
      <c r="E15" s="41">
        <v>0.11</v>
      </c>
      <c r="F15" s="41">
        <v>0.108</v>
      </c>
      <c r="G15" s="41">
        <v>0.108</v>
      </c>
      <c r="H15" s="41">
        <v>0.111</v>
      </c>
      <c r="I15" s="41">
        <v>0.111</v>
      </c>
      <c r="J15" s="41">
        <v>0.11600000000000001</v>
      </c>
      <c r="K15" s="41">
        <v>0.12</v>
      </c>
      <c r="L15" s="41">
        <v>0.121</v>
      </c>
      <c r="M15" s="41">
        <v>0.124</v>
      </c>
      <c r="N15" s="40">
        <v>405</v>
      </c>
    </row>
    <row r="16" spans="1:19" x14ac:dyDescent="0.2">
      <c r="P16" s="38" t="s">
        <v>18</v>
      </c>
      <c r="Q16" s="38">
        <f>Q12*-1</f>
        <v>3.3015873015873018E-4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0.311</v>
      </c>
      <c r="C18" s="41">
        <v>0.35799999999999998</v>
      </c>
      <c r="D18" s="41">
        <v>0.498</v>
      </c>
      <c r="E18" s="41">
        <v>0.53100000000000003</v>
      </c>
      <c r="F18" s="41">
        <v>0.51900000000000002</v>
      </c>
      <c r="G18" s="41">
        <v>0.51400000000000001</v>
      </c>
      <c r="H18" s="41">
        <v>0.501</v>
      </c>
      <c r="I18" s="41">
        <v>0.48099999999999998</v>
      </c>
      <c r="J18" s="41">
        <v>0.48</v>
      </c>
      <c r="K18" s="41">
        <v>0.47299999999999998</v>
      </c>
      <c r="L18" s="41">
        <v>0.44900000000000001</v>
      </c>
      <c r="M18" s="41">
        <v>0.45</v>
      </c>
      <c r="N18" s="40">
        <v>405</v>
      </c>
    </row>
    <row r="19" spans="1:14" x14ac:dyDescent="0.2">
      <c r="A19" s="42" t="s">
        <v>16</v>
      </c>
      <c r="B19" s="41">
        <v>0.435</v>
      </c>
      <c r="C19" s="41">
        <v>0.41099999999999998</v>
      </c>
      <c r="D19" s="41">
        <v>0.39600000000000002</v>
      </c>
      <c r="E19" s="41">
        <v>0.11</v>
      </c>
      <c r="F19" s="41">
        <v>0.108</v>
      </c>
      <c r="G19" s="41">
        <v>0.109</v>
      </c>
      <c r="H19" s="41">
        <v>0.111</v>
      </c>
      <c r="I19" s="41">
        <v>0.111</v>
      </c>
      <c r="J19" s="41">
        <v>0.11600000000000001</v>
      </c>
      <c r="K19" s="41">
        <v>0.12</v>
      </c>
      <c r="L19" s="41">
        <v>0.122</v>
      </c>
      <c r="M19" s="41">
        <v>0.124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0.28000000000000003</v>
      </c>
      <c r="C22" s="41">
        <v>0.32600000000000001</v>
      </c>
      <c r="D22" s="41">
        <v>0.46700000000000003</v>
      </c>
      <c r="E22" s="41">
        <v>0.52900000000000003</v>
      </c>
      <c r="F22" s="41">
        <v>0.51600000000000001</v>
      </c>
      <c r="G22" s="41">
        <v>0.51200000000000001</v>
      </c>
      <c r="H22" s="41">
        <v>0.5</v>
      </c>
      <c r="I22" s="41">
        <v>0.48</v>
      </c>
      <c r="J22" s="41">
        <v>0.47899999999999998</v>
      </c>
      <c r="K22" s="41">
        <v>0.47199999999999998</v>
      </c>
      <c r="L22" s="41">
        <v>0.44700000000000001</v>
      </c>
      <c r="M22" s="41">
        <v>0.44900000000000001</v>
      </c>
      <c r="N22" s="40">
        <v>405</v>
      </c>
    </row>
    <row r="23" spans="1:14" x14ac:dyDescent="0.2">
      <c r="A23" s="42" t="s">
        <v>16</v>
      </c>
      <c r="B23" s="41">
        <v>0.434</v>
      </c>
      <c r="C23" s="41">
        <v>0.40899999999999997</v>
      </c>
      <c r="D23" s="41">
        <v>0.39400000000000002</v>
      </c>
      <c r="E23" s="41">
        <v>0.38600000000000001</v>
      </c>
      <c r="F23" s="41">
        <v>0.35199999999999998</v>
      </c>
      <c r="G23" s="41">
        <v>0.33600000000000002</v>
      </c>
      <c r="H23" s="41">
        <v>0.111</v>
      </c>
      <c r="I23" s="41">
        <v>0.111</v>
      </c>
      <c r="J23" s="41">
        <v>0.11600000000000001</v>
      </c>
      <c r="K23" s="41">
        <v>0.12</v>
      </c>
      <c r="L23" s="41">
        <v>0.121</v>
      </c>
      <c r="M23" s="41">
        <v>0.124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B5AA-C4C1-614D-BFDF-23035EF74EFA}">
  <dimension ref="A1:J16"/>
  <sheetViews>
    <sheetView tabSelected="1" workbookViewId="0">
      <selection activeCell="J2" sqref="J2"/>
    </sheetView>
  </sheetViews>
  <sheetFormatPr baseColWidth="10" defaultRowHeight="16" x14ac:dyDescent="0.2"/>
  <cols>
    <col min="1" max="2" width="10.83203125" style="55"/>
    <col min="3" max="3" width="11.1640625" style="55" bestFit="1" customWidth="1"/>
    <col min="4" max="4" width="18" style="55" bestFit="1" customWidth="1"/>
    <col min="5" max="16384" width="10.83203125" style="55"/>
  </cols>
  <sheetData>
    <row r="1" spans="1:10" x14ac:dyDescent="0.2">
      <c r="C1" s="55" t="s">
        <v>33</v>
      </c>
      <c r="D1" s="55" t="s">
        <v>14</v>
      </c>
      <c r="E1" s="55" t="s">
        <v>15</v>
      </c>
      <c r="F1" s="55" t="s">
        <v>7</v>
      </c>
      <c r="I1" s="55" t="s">
        <v>15</v>
      </c>
      <c r="J1" s="55" t="s">
        <v>7</v>
      </c>
    </row>
    <row r="2" spans="1:10" x14ac:dyDescent="0.2">
      <c r="A2" s="55" t="s">
        <v>32</v>
      </c>
      <c r="B2" s="55" t="s">
        <v>29</v>
      </c>
      <c r="C2" s="55">
        <f>LdhA_EziG1_untreated!$R$12</f>
        <v>6.15595238095238E-4</v>
      </c>
      <c r="D2" s="55">
        <f>(C2/$C$2)*100</f>
        <v>100</v>
      </c>
      <c r="H2" s="55" t="s">
        <v>32</v>
      </c>
      <c r="I2" s="55">
        <f>E4</f>
        <v>27.074066911622509</v>
      </c>
      <c r="J2" s="55">
        <f>F4</f>
        <v>14.078624985175001</v>
      </c>
    </row>
    <row r="3" spans="1:10" x14ac:dyDescent="0.2">
      <c r="B3" s="55" t="s">
        <v>28</v>
      </c>
      <c r="C3" s="55">
        <f>LdhA_EziG1_P1!$R$12</f>
        <v>1.3825396825396823E-4</v>
      </c>
      <c r="D3" s="55">
        <f>(C3/$C$2)*100</f>
        <v>22.458583123831623</v>
      </c>
      <c r="H3" s="55" t="s">
        <v>31</v>
      </c>
      <c r="I3" s="55">
        <f>E10</f>
        <v>88.415278879196407</v>
      </c>
      <c r="J3" s="55">
        <f>F10</f>
        <v>4.1359042343453538</v>
      </c>
    </row>
    <row r="4" spans="1:10" x14ac:dyDescent="0.2">
      <c r="B4" s="55" t="s">
        <v>27</v>
      </c>
      <c r="C4" s="55">
        <f>LdhA_EziG1_P2!$R$12</f>
        <v>7.761904761904753E-5</v>
      </c>
      <c r="D4" s="55">
        <f>(C4/$C$2)*100</f>
        <v>12.608779733127044</v>
      </c>
      <c r="E4" s="55">
        <f>AVERAGE(D3:D5)</f>
        <v>27.074066911622509</v>
      </c>
      <c r="F4" s="55">
        <f>_xlfn.STDEV.P(D3:D5)</f>
        <v>14.078624985175001</v>
      </c>
      <c r="H4" s="55" t="s">
        <v>30</v>
      </c>
      <c r="I4" s="55">
        <f>E15</f>
        <v>93.227262954203368</v>
      </c>
      <c r="J4" s="55">
        <f>F15</f>
        <v>3.6451227096070671</v>
      </c>
    </row>
    <row r="5" spans="1:10" x14ac:dyDescent="0.2">
      <c r="B5" s="55" t="s">
        <v>26</v>
      </c>
      <c r="C5" s="55">
        <f>LdhA_EziG1_P3!$R$12</f>
        <v>2.8412698412698411E-4</v>
      </c>
      <c r="D5" s="55">
        <f>(C5/$C$2)*100</f>
        <v>46.154837877908854</v>
      </c>
    </row>
    <row r="8" spans="1:10" x14ac:dyDescent="0.2">
      <c r="A8" s="55" t="s">
        <v>31</v>
      </c>
      <c r="B8" s="55" t="s">
        <v>29</v>
      </c>
      <c r="C8" s="55">
        <f>LdhA_EziG2_P1!$R$12</f>
        <v>4.0031746031746039E-4</v>
      </c>
      <c r="D8" s="55">
        <f>(C8/$C$8)*100</f>
        <v>100</v>
      </c>
    </row>
    <row r="9" spans="1:10" x14ac:dyDescent="0.2">
      <c r="B9" s="55" t="s">
        <v>28</v>
      </c>
      <c r="C9" s="55">
        <f>LdhA_EziG2_untreated!$R$12</f>
        <v>3.4087301587301596E-4</v>
      </c>
      <c r="D9" s="55">
        <f>(C9/$C$8)*100</f>
        <v>85.150674068199848</v>
      </c>
    </row>
    <row r="10" spans="1:10" x14ac:dyDescent="0.2">
      <c r="B10" s="55" t="s">
        <v>27</v>
      </c>
      <c r="C10" s="55">
        <f>LdhA_EziG2_P2!$R$12</f>
        <v>3.4365079365079372E-4</v>
      </c>
      <c r="D10" s="55">
        <f>(C10/$C$8)*100</f>
        <v>85.84456780333069</v>
      </c>
      <c r="E10" s="55">
        <f>AVERAGE(D9:D11)</f>
        <v>88.415278879196407</v>
      </c>
      <c r="F10" s="55">
        <f>_xlfn.STDEV.P(D9:D11)</f>
        <v>4.1359042343453538</v>
      </c>
    </row>
    <row r="11" spans="1:10" x14ac:dyDescent="0.2">
      <c r="B11" s="55" t="s">
        <v>26</v>
      </c>
      <c r="C11" s="55">
        <f>LdhA_EziG2_P3!$R$12</f>
        <v>3.7730158730158722E-4</v>
      </c>
      <c r="D11" s="55">
        <f>(C11/$C$8)*100</f>
        <v>94.250594766058654</v>
      </c>
    </row>
    <row r="13" spans="1:10" x14ac:dyDescent="0.2">
      <c r="A13" s="55" t="s">
        <v>30</v>
      </c>
      <c r="B13" s="55" t="s">
        <v>29</v>
      </c>
      <c r="C13" s="55">
        <f>LdhA_EziG3_untreated!$R$12</f>
        <v>3.6912698412698417E-4</v>
      </c>
      <c r="D13" s="55">
        <f>(C13/$C$13)*100</f>
        <v>100</v>
      </c>
    </row>
    <row r="14" spans="1:10" x14ac:dyDescent="0.2">
      <c r="B14" s="55" t="s">
        <v>28</v>
      </c>
      <c r="C14" s="55">
        <f>LdhA_EziG3_P1!$R$12</f>
        <v>3.3992063492063496E-4</v>
      </c>
      <c r="D14" s="55">
        <f>(C14/$C$13)*100</f>
        <v>92.087723070307462</v>
      </c>
    </row>
    <row r="15" spans="1:10" x14ac:dyDescent="0.2">
      <c r="B15" s="55" t="s">
        <v>27</v>
      </c>
      <c r="C15" s="55">
        <f>LdhA_EziG3_P2!$R$12</f>
        <v>3.6230158730158718E-4</v>
      </c>
      <c r="D15" s="55">
        <f>(C15/$C$13)*100</f>
        <v>98.150935282734849</v>
      </c>
      <c r="E15" s="55">
        <f>AVERAGE(D14:D16)</f>
        <v>93.227262954203368</v>
      </c>
      <c r="F15" s="55">
        <f>_xlfn.STDEV.P(D14:D16)</f>
        <v>3.6451227096070671</v>
      </c>
    </row>
    <row r="16" spans="1:10" x14ac:dyDescent="0.2">
      <c r="B16" s="55" t="s">
        <v>26</v>
      </c>
      <c r="C16" s="55">
        <f>LdhA_EziG3_P3!$R$12</f>
        <v>3.3015873015873018E-4</v>
      </c>
      <c r="D16" s="55">
        <f>(C16/$C$13)*100</f>
        <v>89.443130509567823</v>
      </c>
    </row>
  </sheetData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57BC-C292-BE4A-89C1-C72CE0CE2B39}">
  <dimension ref="A1:N28"/>
  <sheetViews>
    <sheetView workbookViewId="0">
      <selection activeCell="J21" sqref="J21"/>
    </sheetView>
  </sheetViews>
  <sheetFormatPr baseColWidth="10" defaultRowHeight="16" x14ac:dyDescent="0.2"/>
  <cols>
    <col min="4" max="4" width="18.33203125" bestFit="1" customWidth="1"/>
    <col min="5" max="5" width="12.1640625" bestFit="1" customWidth="1"/>
    <col min="11" max="11" width="12.1640625" bestFit="1" customWidth="1"/>
    <col min="12" max="12" width="18.33203125" bestFit="1" customWidth="1"/>
  </cols>
  <sheetData>
    <row r="1" spans="1:14" ht="17" thickBot="1" x14ac:dyDescent="0.25">
      <c r="A1" s="28" t="s">
        <v>4</v>
      </c>
      <c r="B1" s="28"/>
      <c r="C1" s="28"/>
      <c r="D1" s="28"/>
      <c r="E1" s="28"/>
      <c r="F1" s="28"/>
      <c r="I1" s="35" t="s">
        <v>8</v>
      </c>
      <c r="J1" s="35"/>
      <c r="K1" s="35"/>
      <c r="L1" s="35"/>
      <c r="M1" s="35"/>
      <c r="N1" s="35"/>
    </row>
    <row r="2" spans="1:14" x14ac:dyDescent="0.2">
      <c r="A2" s="9" t="s">
        <v>12</v>
      </c>
      <c r="B2" s="9" t="s">
        <v>13</v>
      </c>
      <c r="C2" s="2"/>
      <c r="D2" s="9" t="s">
        <v>14</v>
      </c>
      <c r="E2" s="9" t="s">
        <v>15</v>
      </c>
      <c r="F2" s="9" t="s">
        <v>7</v>
      </c>
      <c r="I2" s="12" t="s">
        <v>12</v>
      </c>
      <c r="J2" s="12" t="s">
        <v>13</v>
      </c>
      <c r="K2" s="7"/>
      <c r="L2" s="12" t="s">
        <v>14</v>
      </c>
      <c r="M2" s="12" t="s">
        <v>15</v>
      </c>
      <c r="N2" s="12" t="s">
        <v>7</v>
      </c>
    </row>
    <row r="3" spans="1:14" x14ac:dyDescent="0.2">
      <c r="A3" s="1" t="s">
        <v>0</v>
      </c>
      <c r="B3" s="1">
        <f>LdhA_Amino_untreated!$Q$16</f>
        <v>2.3198412698412696E-4</v>
      </c>
      <c r="C3" s="1"/>
      <c r="D3" s="1">
        <f>(B3/$B$3)*100</f>
        <v>100</v>
      </c>
      <c r="E3" s="1">
        <f>AVERAGE(D4:D6)</f>
        <v>93.568251796099887</v>
      </c>
      <c r="F3" s="1">
        <f>_xlfn.STDEV.P(D4:D6)</f>
        <v>4.3518046334035629</v>
      </c>
      <c r="I3" s="7" t="s">
        <v>0</v>
      </c>
      <c r="J3" s="7">
        <f>LdhA_EpoxyButyl_untreated!$Q$16</f>
        <v>4.2714285714285711E-4</v>
      </c>
      <c r="K3" s="7"/>
      <c r="L3" s="7">
        <f>(J3/$J$3)*100</f>
        <v>100</v>
      </c>
      <c r="M3" s="8">
        <f>AVERAGE(L4:L6)</f>
        <v>73.683884553449772</v>
      </c>
      <c r="N3" s="8">
        <f>_xlfn.STDEV.P(L4:L6)</f>
        <v>1.0815391624600532</v>
      </c>
    </row>
    <row r="4" spans="1:14" x14ac:dyDescent="0.2">
      <c r="A4" s="1" t="s">
        <v>1</v>
      </c>
      <c r="B4" s="1">
        <f>LdhA_Amino_PlasmaR1!$Q$16</f>
        <v>2.1119047619047617E-4</v>
      </c>
      <c r="C4" s="1"/>
      <c r="D4" s="1">
        <f>(B4/$B$3)*100</f>
        <v>91.036606226479648</v>
      </c>
      <c r="E4" s="1"/>
      <c r="F4" s="1"/>
      <c r="I4" s="8" t="s">
        <v>1</v>
      </c>
      <c r="J4" s="8">
        <f>LdhA_EpoxyButyl_PlasmaR1!$Q$16</f>
        <v>3.1238095238095238E-4</v>
      </c>
      <c r="K4" s="8"/>
      <c r="L4" s="7">
        <f>(J4/$J$3)*100</f>
        <v>73.132664437012266</v>
      </c>
      <c r="M4" s="8"/>
      <c r="N4" s="8"/>
    </row>
    <row r="5" spans="1:14" x14ac:dyDescent="0.2">
      <c r="A5" s="1" t="s">
        <v>2</v>
      </c>
      <c r="B5" s="1">
        <f>LdhA_Amino_PlasmaR2!$Q$16</f>
        <v>2.0873015873015867E-4</v>
      </c>
      <c r="C5" s="1"/>
      <c r="D5" s="1">
        <f>(B5/$B$3)*100</f>
        <v>89.976052001368444</v>
      </c>
      <c r="E5" s="1"/>
      <c r="F5" s="1"/>
      <c r="I5" s="8" t="s">
        <v>2</v>
      </c>
      <c r="J5" s="8">
        <f>LdhA_EpoxyButyl_PlasmaR2!$Q$16</f>
        <v>3.1063492063492063E-4</v>
      </c>
      <c r="K5" s="8"/>
      <c r="L5" s="7">
        <f>(J5/$J$3)*100</f>
        <v>72.723894463024905</v>
      </c>
      <c r="M5" s="8"/>
      <c r="N5" s="8"/>
    </row>
    <row r="6" spans="1:14" x14ac:dyDescent="0.2">
      <c r="A6" s="1" t="s">
        <v>3</v>
      </c>
      <c r="B6" s="1">
        <f>LdhA_Amino_PlasmaR3!$Q$16</f>
        <v>2.3126984126984124E-4</v>
      </c>
      <c r="C6" s="1"/>
      <c r="D6" s="1">
        <f>(B6/$B$3)*100</f>
        <v>99.692097160451581</v>
      </c>
      <c r="E6" s="1"/>
      <c r="F6" s="1"/>
      <c r="I6" s="8" t="s">
        <v>3</v>
      </c>
      <c r="J6" s="8">
        <f>LdhA_EpoxyButyl_PlasmaR3!$Q$16</f>
        <v>3.2119047619047616E-4</v>
      </c>
      <c r="K6" s="8"/>
      <c r="L6" s="7">
        <f>(J6/$J$3)*100</f>
        <v>75.195094760312159</v>
      </c>
      <c r="M6" s="8"/>
      <c r="N6" s="8"/>
    </row>
    <row r="8" spans="1:14" ht="17" thickBot="1" x14ac:dyDescent="0.25">
      <c r="A8" s="29" t="s">
        <v>5</v>
      </c>
      <c r="B8" s="30"/>
      <c r="C8" s="30"/>
      <c r="D8" s="30"/>
      <c r="E8" s="30"/>
      <c r="F8" s="31"/>
      <c r="I8" s="36" t="s">
        <v>11</v>
      </c>
      <c r="J8" s="36"/>
      <c r="K8" s="36"/>
      <c r="L8" s="36"/>
      <c r="M8" s="36"/>
      <c r="N8" s="36"/>
    </row>
    <row r="9" spans="1:14" x14ac:dyDescent="0.2">
      <c r="A9" s="10" t="s">
        <v>12</v>
      </c>
      <c r="B9" s="10" t="s">
        <v>13</v>
      </c>
      <c r="C9" s="3"/>
      <c r="D9" s="10" t="s">
        <v>14</v>
      </c>
      <c r="E9" s="10" t="s">
        <v>15</v>
      </c>
      <c r="F9" s="10" t="s">
        <v>7</v>
      </c>
      <c r="I9" s="14" t="s">
        <v>12</v>
      </c>
      <c r="J9" s="14" t="s">
        <v>13</v>
      </c>
      <c r="K9" s="15"/>
      <c r="L9" s="14" t="s">
        <v>14</v>
      </c>
      <c r="M9" s="14" t="s">
        <v>15</v>
      </c>
      <c r="N9" s="14" t="s">
        <v>7</v>
      </c>
    </row>
    <row r="10" spans="1:14" x14ac:dyDescent="0.2">
      <c r="A10" s="3" t="s">
        <v>0</v>
      </c>
      <c r="B10" s="3">
        <f>LdhA_DVB_untreated!$Q$16</f>
        <v>3.9555555555555562E-4</v>
      </c>
      <c r="C10" s="3"/>
      <c r="D10" s="3">
        <f>(B10/$B$10)*100</f>
        <v>100</v>
      </c>
      <c r="E10" s="4">
        <f>AVERAGE(D11:D13)</f>
        <v>58.948635634028875</v>
      </c>
      <c r="F10" s="4">
        <f>_xlfn.STDEV.P(D11:D13)</f>
        <v>9.2022038170407825</v>
      </c>
      <c r="I10" s="15" t="s">
        <v>0</v>
      </c>
      <c r="J10" s="15">
        <f>LdhA_Polystyrene_untreated!$Q$16</f>
        <v>3.0134920634920635E-4</v>
      </c>
      <c r="K10" s="15"/>
      <c r="L10" s="15">
        <f>(J10/$J$10)*100</f>
        <v>100</v>
      </c>
      <c r="M10" s="16">
        <f>AVERAGE(L11:L13)</f>
        <v>63.804758142393119</v>
      </c>
      <c r="N10" s="16">
        <f>_xlfn.STDEV.P(L11:L13)</f>
        <v>2.3643673284335573</v>
      </c>
    </row>
    <row r="11" spans="1:14" x14ac:dyDescent="0.2">
      <c r="A11" s="4" t="s">
        <v>1</v>
      </c>
      <c r="B11" s="4">
        <f>LdhA_DVB_PlasmaR1!$Q$16</f>
        <v>2.7238095238095233E-4</v>
      </c>
      <c r="C11" s="4"/>
      <c r="D11" s="3">
        <f>(B11/$B$10)*100</f>
        <v>68.860353130016023</v>
      </c>
      <c r="E11" s="4"/>
      <c r="F11" s="4"/>
      <c r="I11" s="16" t="s">
        <v>1</v>
      </c>
      <c r="J11" s="16">
        <f>LdhA_Polystyrene_PlasmaR1!$Q$16</f>
        <v>1.9095238095238095E-4</v>
      </c>
      <c r="K11" s="16"/>
      <c r="L11" s="15">
        <f>(J11/$J$10)*100</f>
        <v>63.365815117197791</v>
      </c>
      <c r="M11" s="16"/>
      <c r="N11" s="16"/>
    </row>
    <row r="12" spans="1:14" x14ac:dyDescent="0.2">
      <c r="A12" s="4" t="s">
        <v>2</v>
      </c>
      <c r="B12" s="4">
        <f>LdhA_DVB_PlasmaR2!$Q$16</f>
        <v>2.4246031746031745E-4</v>
      </c>
      <c r="C12" s="4"/>
      <c r="D12" s="3">
        <f>(B12/$B$10)*100</f>
        <v>61.296147672552159</v>
      </c>
      <c r="E12" s="4"/>
      <c r="F12" s="4"/>
      <c r="I12" s="16" t="s">
        <v>2</v>
      </c>
      <c r="J12" s="16">
        <f>LdhA_Polystyrene_PlasmaR2!$Q$16</f>
        <v>2.0158730158730153E-4</v>
      </c>
      <c r="K12" s="16"/>
      <c r="L12" s="15">
        <f>(J12/$J$10)*100</f>
        <v>66.894917039768217</v>
      </c>
      <c r="M12" s="16"/>
      <c r="N12" s="16"/>
    </row>
    <row r="13" spans="1:14" x14ac:dyDescent="0.2">
      <c r="A13" s="4" t="s">
        <v>3</v>
      </c>
      <c r="B13" s="4">
        <f>LdhA_DVB_PlasmaR3!$Q$16</f>
        <v>1.846825396825396E-4</v>
      </c>
      <c r="C13" s="4"/>
      <c r="D13" s="3">
        <f>(B13/$B$10)*100</f>
        <v>46.689406099518429</v>
      </c>
      <c r="E13" s="4"/>
      <c r="F13" s="4"/>
      <c r="I13" s="16" t="s">
        <v>3</v>
      </c>
      <c r="J13" s="16">
        <f>LdhA_Polystyrene_PlasmaR3!$Q$16</f>
        <v>1.842857142857143E-4</v>
      </c>
      <c r="K13" s="16"/>
      <c r="L13" s="15">
        <f>(J13/$J$10)*100</f>
        <v>61.153542270213336</v>
      </c>
      <c r="M13" s="16"/>
      <c r="N13" s="16"/>
    </row>
    <row r="15" spans="1:14" ht="17" thickBot="1" x14ac:dyDescent="0.25">
      <c r="A15" s="32" t="s">
        <v>6</v>
      </c>
      <c r="B15" s="33"/>
      <c r="C15" s="33"/>
      <c r="D15" s="33"/>
      <c r="E15" s="33"/>
      <c r="F15" s="34"/>
      <c r="I15" s="37" t="s">
        <v>9</v>
      </c>
      <c r="J15" s="37"/>
      <c r="K15" s="37"/>
      <c r="L15" s="37"/>
      <c r="M15" s="37"/>
      <c r="N15" s="37"/>
    </row>
    <row r="16" spans="1:14" x14ac:dyDescent="0.2">
      <c r="A16" s="11" t="s">
        <v>12</v>
      </c>
      <c r="B16" s="11" t="s">
        <v>13</v>
      </c>
      <c r="C16" s="5"/>
      <c r="D16" s="11" t="s">
        <v>14</v>
      </c>
      <c r="E16" s="11" t="s">
        <v>15</v>
      </c>
      <c r="F16" s="11" t="s">
        <v>7</v>
      </c>
      <c r="I16" s="17" t="s">
        <v>12</v>
      </c>
      <c r="J16" s="17" t="s">
        <v>13</v>
      </c>
      <c r="K16" s="18"/>
      <c r="L16" s="17" t="s">
        <v>14</v>
      </c>
      <c r="M16" s="17" t="s">
        <v>15</v>
      </c>
      <c r="N16" s="17" t="s">
        <v>7</v>
      </c>
    </row>
    <row r="17" spans="1:14" x14ac:dyDescent="0.2">
      <c r="A17" s="5" t="s">
        <v>0</v>
      </c>
      <c r="B17" s="5">
        <f>LdhA_Epoxy_untreated!$Q$16</f>
        <v>4.4539682539682541E-4</v>
      </c>
      <c r="C17" s="5"/>
      <c r="D17" s="5">
        <f>(B17/$B$17)*100</f>
        <v>100</v>
      </c>
      <c r="E17" s="6">
        <f>AVERAGE(D18:D20)</f>
        <v>67.688287004038969</v>
      </c>
      <c r="F17" s="6">
        <f>_xlfn.STDEV.P(D18:D20)</f>
        <v>5.8041748148978671</v>
      </c>
      <c r="I17" s="18" t="s">
        <v>0</v>
      </c>
      <c r="J17" s="18">
        <f>LdhA_Octadecyl_untreated!$Q$16</f>
        <v>2.9753968253968253E-4</v>
      </c>
      <c r="K17" s="18"/>
      <c r="L17" s="18">
        <f>(J17/$J$17)*100</f>
        <v>100</v>
      </c>
      <c r="M17" s="19">
        <f>AVERAGE(L18:L20)</f>
        <v>48.893038143504917</v>
      </c>
      <c r="N17" s="19">
        <f>_xlfn.STDEV.P(L18:L20)</f>
        <v>5.4795414370928794</v>
      </c>
    </row>
    <row r="18" spans="1:14" x14ac:dyDescent="0.2">
      <c r="A18" s="6" t="s">
        <v>1</v>
      </c>
      <c r="B18" s="6">
        <f>LdhA_Epoxy_PlasmaR1!$Q$16</f>
        <v>2.6769841269841274E-4</v>
      </c>
      <c r="C18" s="6"/>
      <c r="D18" s="5">
        <f>(B18/$B$17)*100</f>
        <v>60.103349964362081</v>
      </c>
      <c r="E18" s="6"/>
      <c r="F18" s="6"/>
      <c r="I18" s="19" t="s">
        <v>1</v>
      </c>
      <c r="J18" s="19">
        <f>LdhA_Octadecyl_PlasmaR1!$Q$16</f>
        <v>1.263492063492063E-4</v>
      </c>
      <c r="K18" s="19"/>
      <c r="L18" s="18">
        <f>(J18/$J$17)*100</f>
        <v>42.464657241931164</v>
      </c>
      <c r="M18" s="19"/>
      <c r="N18" s="19"/>
    </row>
    <row r="19" spans="1:14" x14ac:dyDescent="0.2">
      <c r="A19" s="6" t="s">
        <v>2</v>
      </c>
      <c r="B19" s="6">
        <f>LdhA_Epoxy_PlasmaR2!$Q$16</f>
        <v>3.0626984126984135E-4</v>
      </c>
      <c r="C19" s="6"/>
      <c r="D19" s="5">
        <f>(B19/$B$17)*100</f>
        <v>68.763364219529592</v>
      </c>
      <c r="E19" s="6"/>
      <c r="F19" s="6"/>
      <c r="I19" s="19" t="s">
        <v>2</v>
      </c>
      <c r="J19" s="19">
        <f>LdhA_Octadecyl_PlasmaR2!$Q$16</f>
        <v>1.6619047619047611E-4</v>
      </c>
      <c r="K19" s="19"/>
      <c r="L19" s="18">
        <f>(J19/$J$17)*100</f>
        <v>55.854894638570265</v>
      </c>
      <c r="M19" s="19"/>
      <c r="N19" s="19"/>
    </row>
    <row r="20" spans="1:14" x14ac:dyDescent="0.2">
      <c r="A20" s="6" t="s">
        <v>3</v>
      </c>
      <c r="B20" s="6">
        <f>LdhA_Epoxy_PlasmaR3!$Q$16</f>
        <v>3.3047619047619055E-4</v>
      </c>
      <c r="C20" s="6"/>
      <c r="D20" s="5">
        <f>(B20/$B$17)*100</f>
        <v>74.198146828225248</v>
      </c>
      <c r="E20" s="6"/>
      <c r="F20" s="6"/>
      <c r="I20" s="19" t="s">
        <v>3</v>
      </c>
      <c r="J20" s="19">
        <f>LdhA_Octadecyl_PlasmaR3!$Q$16</f>
        <v>1.4388888888888885E-4</v>
      </c>
      <c r="K20" s="19"/>
      <c r="L20" s="18">
        <f>(J20/$J$17)*100</f>
        <v>48.359562550013322</v>
      </c>
      <c r="M20" s="19"/>
      <c r="N20" s="19"/>
    </row>
    <row r="22" spans="1:14" ht="17" thickBot="1" x14ac:dyDescent="0.25"/>
    <row r="23" spans="1:14" x14ac:dyDescent="0.2">
      <c r="E23" s="25" t="s">
        <v>4</v>
      </c>
      <c r="F23" s="20">
        <f>E3</f>
        <v>93.568251796099887</v>
      </c>
      <c r="G23" s="21">
        <f>F3</f>
        <v>4.3518046334035629</v>
      </c>
    </row>
    <row r="24" spans="1:14" x14ac:dyDescent="0.2">
      <c r="E24" s="26" t="s">
        <v>6</v>
      </c>
      <c r="F24" s="13">
        <f>E17</f>
        <v>67.688287004038969</v>
      </c>
      <c r="G24" s="22">
        <f>F17</f>
        <v>5.8041748148978671</v>
      </c>
    </row>
    <row r="25" spans="1:14" x14ac:dyDescent="0.2">
      <c r="E25" s="26" t="s">
        <v>10</v>
      </c>
      <c r="F25" s="13">
        <f>M3</f>
        <v>73.683884553449772</v>
      </c>
      <c r="G25" s="22">
        <f>N3</f>
        <v>1.0815391624600532</v>
      </c>
    </row>
    <row r="26" spans="1:14" x14ac:dyDescent="0.2">
      <c r="E26" s="26" t="s">
        <v>5</v>
      </c>
      <c r="F26" s="13">
        <f>E10</f>
        <v>58.948635634028875</v>
      </c>
      <c r="G26" s="22">
        <f>F10</f>
        <v>9.2022038170407825</v>
      </c>
    </row>
    <row r="27" spans="1:14" x14ac:dyDescent="0.2">
      <c r="E27" s="26" t="s">
        <v>11</v>
      </c>
      <c r="F27" s="13">
        <f>M10</f>
        <v>63.804758142393119</v>
      </c>
      <c r="G27" s="22">
        <f>N10</f>
        <v>2.3643673284335573</v>
      </c>
    </row>
    <row r="28" spans="1:14" ht="17" thickBot="1" x14ac:dyDescent="0.25">
      <c r="E28" s="27" t="s">
        <v>9</v>
      </c>
      <c r="F28" s="23">
        <f>M17</f>
        <v>48.893038143504917</v>
      </c>
      <c r="G28" s="24">
        <f t="shared" ref="G28" si="0">N17</f>
        <v>5.4795414370928794</v>
      </c>
    </row>
  </sheetData>
  <mergeCells count="6">
    <mergeCell ref="A1:F1"/>
    <mergeCell ref="A8:F8"/>
    <mergeCell ref="A15:F15"/>
    <mergeCell ref="I1:N1"/>
    <mergeCell ref="I8:N8"/>
    <mergeCell ref="I15:N1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0938-A318-EA4B-89F9-9777ACB9B88E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0.59599999999999997</v>
      </c>
      <c r="C2" s="49">
        <v>0.59599999999999997</v>
      </c>
      <c r="D2" s="49">
        <v>0.58899999999999997</v>
      </c>
      <c r="E2" s="49">
        <v>0.112</v>
      </c>
      <c r="F2" s="49">
        <v>0.112</v>
      </c>
      <c r="G2" s="49">
        <v>0.114</v>
      </c>
      <c r="H2" s="49">
        <v>0.11600000000000001</v>
      </c>
      <c r="I2" s="49">
        <v>0.113</v>
      </c>
      <c r="J2" s="49">
        <v>0.115</v>
      </c>
      <c r="K2" s="49">
        <v>0.11700000000000001</v>
      </c>
      <c r="L2" s="49">
        <v>0.11600000000000001</v>
      </c>
      <c r="M2" s="49">
        <v>0.124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0.11700000000000001</v>
      </c>
      <c r="C3" s="49">
        <v>0.111</v>
      </c>
      <c r="D3" s="49">
        <v>0.111</v>
      </c>
      <c r="E3" s="49">
        <v>0.111</v>
      </c>
      <c r="F3" s="49">
        <v>0.112</v>
      </c>
      <c r="G3" s="49">
        <v>0.112</v>
      </c>
      <c r="H3" s="49">
        <v>0.115</v>
      </c>
      <c r="I3" s="49">
        <v>0.11600000000000001</v>
      </c>
      <c r="J3" s="49">
        <v>0.115</v>
      </c>
      <c r="K3" s="49">
        <v>0.114</v>
      </c>
      <c r="L3" s="49">
        <v>0.11700000000000001</v>
      </c>
      <c r="M3" s="49">
        <v>0.125</v>
      </c>
      <c r="N3" s="40">
        <v>405</v>
      </c>
      <c r="P3" s="48">
        <v>0</v>
      </c>
      <c r="Q3" s="46">
        <f>B2</f>
        <v>0.59599999999999997</v>
      </c>
      <c r="R3" s="46">
        <f>C2</f>
        <v>0.59599999999999997</v>
      </c>
      <c r="S3" s="46">
        <f>D2</f>
        <v>0.58899999999999997</v>
      </c>
    </row>
    <row r="4" spans="1:19" x14ac:dyDescent="0.2">
      <c r="P4" s="47">
        <v>120</v>
      </c>
      <c r="Q4" s="46">
        <f>E6</f>
        <v>0.55500000000000005</v>
      </c>
      <c r="R4" s="46">
        <f>F6</f>
        <v>0.55600000000000005</v>
      </c>
      <c r="S4" s="46">
        <f>G6</f>
        <v>0.57299999999999995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0.52400000000000002</v>
      </c>
      <c r="R5" s="46">
        <f>I10</f>
        <v>0.56000000000000005</v>
      </c>
      <c r="S5" s="46">
        <f>J10</f>
        <v>0.54500000000000004</v>
      </c>
    </row>
    <row r="6" spans="1:19" x14ac:dyDescent="0.2">
      <c r="A6" s="42" t="s">
        <v>17</v>
      </c>
      <c r="B6" s="41">
        <v>0.59499999999999997</v>
      </c>
      <c r="C6" s="41">
        <v>0.59599999999999997</v>
      </c>
      <c r="D6" s="41">
        <v>0.58799999999999997</v>
      </c>
      <c r="E6" s="41">
        <v>0.55500000000000005</v>
      </c>
      <c r="F6" s="41">
        <v>0.55600000000000005</v>
      </c>
      <c r="G6" s="41">
        <v>0.57299999999999995</v>
      </c>
      <c r="H6" s="41">
        <v>0.11600000000000001</v>
      </c>
      <c r="I6" s="41">
        <v>0.113</v>
      </c>
      <c r="J6" s="41">
        <v>0.115</v>
      </c>
      <c r="K6" s="41">
        <v>0.11700000000000001</v>
      </c>
      <c r="L6" s="41">
        <v>0.11600000000000001</v>
      </c>
      <c r="M6" s="41">
        <v>0.124</v>
      </c>
      <c r="N6" s="50">
        <v>340</v>
      </c>
      <c r="P6" s="47">
        <v>360</v>
      </c>
      <c r="Q6" s="46">
        <f>K14</f>
        <v>0.49099999999999999</v>
      </c>
      <c r="R6" s="46">
        <f>L14</f>
        <v>0.54400000000000004</v>
      </c>
      <c r="S6" s="46">
        <f>M14</f>
        <v>0.52600000000000002</v>
      </c>
    </row>
    <row r="7" spans="1:19" x14ac:dyDescent="0.2">
      <c r="A7" s="42" t="s">
        <v>16</v>
      </c>
      <c r="B7" s="41">
        <v>0.11700000000000001</v>
      </c>
      <c r="C7" s="41">
        <v>0.111</v>
      </c>
      <c r="D7" s="41">
        <v>0.111</v>
      </c>
      <c r="E7" s="41">
        <v>0.111</v>
      </c>
      <c r="F7" s="41">
        <v>0.112</v>
      </c>
      <c r="G7" s="41">
        <v>0.112</v>
      </c>
      <c r="H7" s="41">
        <v>0.115</v>
      </c>
      <c r="I7" s="41">
        <v>0.11600000000000001</v>
      </c>
      <c r="J7" s="41">
        <v>0.115</v>
      </c>
      <c r="K7" s="41">
        <v>0.114</v>
      </c>
      <c r="L7" s="41">
        <v>0.11700000000000001</v>
      </c>
      <c r="M7" s="41">
        <v>0.125</v>
      </c>
      <c r="N7" s="50">
        <v>340</v>
      </c>
      <c r="P7" s="48">
        <v>480</v>
      </c>
      <c r="Q7" s="46">
        <f>B19</f>
        <v>0.45400000000000001</v>
      </c>
      <c r="R7" s="46">
        <f>C19</f>
        <v>0.52100000000000002</v>
      </c>
      <c r="S7" s="46">
        <f>D19</f>
        <v>0.48699999999999999</v>
      </c>
    </row>
    <row r="8" spans="1:19" x14ac:dyDescent="0.2">
      <c r="P8" s="47">
        <v>600</v>
      </c>
      <c r="Q8" s="46">
        <f>E23</f>
        <v>0.40500000000000003</v>
      </c>
      <c r="R8" s="46">
        <f>F23</f>
        <v>0.497</v>
      </c>
      <c r="S8" s="46">
        <f>G23</f>
        <v>0.443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0.59499999999999997</v>
      </c>
      <c r="C10" s="41">
        <v>0.59599999999999997</v>
      </c>
      <c r="D10" s="41">
        <v>0.58799999999999997</v>
      </c>
      <c r="E10" s="41">
        <v>0.55300000000000005</v>
      </c>
      <c r="F10" s="41">
        <v>0.55400000000000005</v>
      </c>
      <c r="G10" s="41">
        <v>0.57099999999999995</v>
      </c>
      <c r="H10" s="41">
        <v>0.52400000000000002</v>
      </c>
      <c r="I10" s="41">
        <v>0.56000000000000005</v>
      </c>
      <c r="J10" s="41">
        <v>0.54500000000000004</v>
      </c>
      <c r="K10" s="41">
        <v>0.11700000000000001</v>
      </c>
      <c r="L10" s="41">
        <v>0.11600000000000001</v>
      </c>
      <c r="M10" s="41">
        <v>0.124</v>
      </c>
      <c r="N10" s="40">
        <v>405</v>
      </c>
      <c r="P10" s="38" t="s">
        <v>21</v>
      </c>
      <c r="Q10" s="38">
        <f>SLOPE(Q3:Q8,$P$3:$P$8)</f>
        <v>-3.0738095238095237E-4</v>
      </c>
      <c r="R10" s="38">
        <f>SLOPE(R3:R8,$P$3:$P$8)</f>
        <v>-1.4666666666666664E-4</v>
      </c>
      <c r="S10" s="38">
        <f>SLOPE(S3:S8,$P$3:$P$8)</f>
        <v>-2.397619047619047E-4</v>
      </c>
    </row>
    <row r="11" spans="1:19" x14ac:dyDescent="0.2">
      <c r="A11" s="42" t="s">
        <v>16</v>
      </c>
      <c r="B11" s="41">
        <v>0.11700000000000001</v>
      </c>
      <c r="C11" s="41">
        <v>0.111</v>
      </c>
      <c r="D11" s="41">
        <v>0.111</v>
      </c>
      <c r="E11" s="41">
        <v>0.111</v>
      </c>
      <c r="F11" s="41">
        <v>0.112</v>
      </c>
      <c r="G11" s="41">
        <v>0.112</v>
      </c>
      <c r="H11" s="41">
        <v>0.115</v>
      </c>
      <c r="I11" s="41">
        <v>0.11600000000000001</v>
      </c>
      <c r="J11" s="41">
        <v>0.115</v>
      </c>
      <c r="K11" s="41">
        <v>0.114</v>
      </c>
      <c r="L11" s="41">
        <v>0.11700000000000001</v>
      </c>
      <c r="M11" s="41">
        <v>0.125</v>
      </c>
      <c r="N11" s="40">
        <v>405</v>
      </c>
      <c r="P11" s="38" t="s">
        <v>20</v>
      </c>
      <c r="Q11" s="38">
        <f>_xlfn.STDEV.P(Q10:S10)</f>
        <v>6.5885540977912068E-5</v>
      </c>
    </row>
    <row r="12" spans="1:19" x14ac:dyDescent="0.2">
      <c r="P12" s="38" t="s">
        <v>19</v>
      </c>
      <c r="Q12" s="38">
        <f>AVERAGE(Q10:S10)</f>
        <v>-2.3126984126984124E-4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ht="14" customHeight="1" x14ac:dyDescent="0.2">
      <c r="A14" s="42" t="s">
        <v>17</v>
      </c>
      <c r="B14" s="41">
        <v>0.59499999999999997</v>
      </c>
      <c r="C14" s="41">
        <v>0.59499999999999997</v>
      </c>
      <c r="D14" s="41">
        <v>0.58799999999999997</v>
      </c>
      <c r="E14" s="41">
        <v>0.55400000000000005</v>
      </c>
      <c r="F14" s="41">
        <v>0.55400000000000005</v>
      </c>
      <c r="G14" s="41">
        <v>0.57199999999999995</v>
      </c>
      <c r="H14" s="41">
        <v>0.52300000000000002</v>
      </c>
      <c r="I14" s="41">
        <v>0.55800000000000005</v>
      </c>
      <c r="J14" s="41">
        <v>0.54500000000000004</v>
      </c>
      <c r="K14" s="41">
        <v>0.49099999999999999</v>
      </c>
      <c r="L14" s="41">
        <v>0.54400000000000004</v>
      </c>
      <c r="M14" s="41">
        <v>0.52600000000000002</v>
      </c>
      <c r="N14" s="40">
        <v>405</v>
      </c>
    </row>
    <row r="15" spans="1:19" x14ac:dyDescent="0.2">
      <c r="A15" s="42" t="s">
        <v>16</v>
      </c>
      <c r="B15" s="41">
        <v>0.11700000000000001</v>
      </c>
      <c r="C15" s="41">
        <v>0.111</v>
      </c>
      <c r="D15" s="41">
        <v>0.111</v>
      </c>
      <c r="E15" s="41">
        <v>0.111</v>
      </c>
      <c r="F15" s="41">
        <v>0.112</v>
      </c>
      <c r="G15" s="41">
        <v>0.112</v>
      </c>
      <c r="H15" s="41">
        <v>0.115</v>
      </c>
      <c r="I15" s="41">
        <v>0.11600000000000001</v>
      </c>
      <c r="J15" s="41">
        <v>0.115</v>
      </c>
      <c r="K15" s="41">
        <v>0.114</v>
      </c>
      <c r="L15" s="41">
        <v>0.11700000000000001</v>
      </c>
      <c r="M15" s="41">
        <v>0.125</v>
      </c>
      <c r="N15" s="40">
        <v>405</v>
      </c>
    </row>
    <row r="16" spans="1:19" x14ac:dyDescent="0.2">
      <c r="P16" s="38" t="s">
        <v>18</v>
      </c>
      <c r="Q16" s="38">
        <f>Q12*-1</f>
        <v>2.3126984126984124E-4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0.59399999999999997</v>
      </c>
      <c r="C18" s="41">
        <v>0.59499999999999997</v>
      </c>
      <c r="D18" s="41">
        <v>0.58699999999999997</v>
      </c>
      <c r="E18" s="41">
        <v>0.55400000000000005</v>
      </c>
      <c r="F18" s="41">
        <v>0.55400000000000005</v>
      </c>
      <c r="G18" s="41">
        <v>0.57099999999999995</v>
      </c>
      <c r="H18" s="41">
        <v>0.52300000000000002</v>
      </c>
      <c r="I18" s="41">
        <v>0.55900000000000005</v>
      </c>
      <c r="J18" s="41">
        <v>0.54500000000000004</v>
      </c>
      <c r="K18" s="41">
        <v>0.48899999999999999</v>
      </c>
      <c r="L18" s="41">
        <v>0.54300000000000004</v>
      </c>
      <c r="M18" s="41">
        <v>0.52500000000000002</v>
      </c>
      <c r="N18" s="40">
        <v>405</v>
      </c>
    </row>
    <row r="19" spans="1:14" x14ac:dyDescent="0.2">
      <c r="A19" s="42" t="s">
        <v>16</v>
      </c>
      <c r="B19" s="41">
        <v>0.45400000000000001</v>
      </c>
      <c r="C19" s="41">
        <v>0.52100000000000002</v>
      </c>
      <c r="D19" s="41">
        <v>0.48699999999999999</v>
      </c>
      <c r="E19" s="41">
        <v>0.111</v>
      </c>
      <c r="F19" s="41">
        <v>0.112</v>
      </c>
      <c r="G19" s="41">
        <v>0.112</v>
      </c>
      <c r="H19" s="41">
        <v>0.114</v>
      </c>
      <c r="I19" s="41">
        <v>0.11600000000000001</v>
      </c>
      <c r="J19" s="41">
        <v>0.115</v>
      </c>
      <c r="K19" s="41">
        <v>0.114</v>
      </c>
      <c r="L19" s="41">
        <v>0.11700000000000001</v>
      </c>
      <c r="M19" s="41">
        <v>0.125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0.59399999999999997</v>
      </c>
      <c r="C22" s="41">
        <v>0.59499999999999997</v>
      </c>
      <c r="D22" s="41">
        <v>0.58599999999999997</v>
      </c>
      <c r="E22" s="41">
        <v>0.55300000000000005</v>
      </c>
      <c r="F22" s="41">
        <v>0.55400000000000005</v>
      </c>
      <c r="G22" s="41">
        <v>0.57099999999999995</v>
      </c>
      <c r="H22" s="41">
        <v>0.52300000000000002</v>
      </c>
      <c r="I22" s="41">
        <v>0.55900000000000005</v>
      </c>
      <c r="J22" s="41">
        <v>0.54500000000000004</v>
      </c>
      <c r="K22" s="41">
        <v>0.49</v>
      </c>
      <c r="L22" s="41">
        <v>0.54400000000000004</v>
      </c>
      <c r="M22" s="41">
        <v>0.52700000000000002</v>
      </c>
      <c r="N22" s="40">
        <v>405</v>
      </c>
    </row>
    <row r="23" spans="1:14" x14ac:dyDescent="0.2">
      <c r="A23" s="42" t="s">
        <v>16</v>
      </c>
      <c r="B23" s="41">
        <v>0.45300000000000001</v>
      </c>
      <c r="C23" s="41">
        <v>0.51900000000000002</v>
      </c>
      <c r="D23" s="41">
        <v>0.48599999999999999</v>
      </c>
      <c r="E23" s="41">
        <v>0.40500000000000003</v>
      </c>
      <c r="F23" s="41">
        <v>0.497</v>
      </c>
      <c r="G23" s="41">
        <v>0.443</v>
      </c>
      <c r="H23" s="41">
        <v>0.115</v>
      </c>
      <c r="I23" s="41">
        <v>0.11600000000000001</v>
      </c>
      <c r="J23" s="41">
        <v>0.115</v>
      </c>
      <c r="K23" s="41">
        <v>0.114</v>
      </c>
      <c r="L23" s="41">
        <v>0.11700000000000001</v>
      </c>
      <c r="M23" s="41">
        <v>0.125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9F79-D56A-9F48-90BA-9A74591BF16D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0.61</v>
      </c>
      <c r="C2" s="49">
        <v>0.60599999999999998</v>
      </c>
      <c r="D2" s="49">
        <v>0.59699999999999998</v>
      </c>
      <c r="E2" s="49">
        <v>0.108</v>
      </c>
      <c r="F2" s="49">
        <v>0.108</v>
      </c>
      <c r="G2" s="49">
        <v>0.108</v>
      </c>
      <c r="H2" s="49">
        <v>0.106</v>
      </c>
      <c r="I2" s="49">
        <v>0.106</v>
      </c>
      <c r="J2" s="49">
        <v>0.105</v>
      </c>
      <c r="K2" s="49">
        <v>0.106</v>
      </c>
      <c r="L2" s="49">
        <v>0.106</v>
      </c>
      <c r="M2" s="49">
        <v>0.111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0.122</v>
      </c>
      <c r="C3" s="49">
        <v>0.11600000000000001</v>
      </c>
      <c r="D3" s="49">
        <v>0.111</v>
      </c>
      <c r="E3" s="49">
        <v>0.109</v>
      </c>
      <c r="F3" s="49">
        <v>0.108</v>
      </c>
      <c r="G3" s="49">
        <v>0.108</v>
      </c>
      <c r="H3" s="49">
        <v>0.105</v>
      </c>
      <c r="I3" s="49">
        <v>0.105</v>
      </c>
      <c r="J3" s="49">
        <v>0.105</v>
      </c>
      <c r="K3" s="49">
        <v>0.106</v>
      </c>
      <c r="L3" s="49">
        <v>0.107</v>
      </c>
      <c r="M3" s="49">
        <v>0.11799999999999999</v>
      </c>
      <c r="N3" s="40">
        <v>405</v>
      </c>
      <c r="P3" s="48">
        <v>0</v>
      </c>
      <c r="Q3" s="46">
        <f>B2</f>
        <v>0.61</v>
      </c>
      <c r="R3" s="46">
        <f>C2</f>
        <v>0.60599999999999998</v>
      </c>
      <c r="S3" s="46">
        <f>D2</f>
        <v>0.59699999999999998</v>
      </c>
    </row>
    <row r="4" spans="1:19" x14ac:dyDescent="0.2">
      <c r="P4" s="47">
        <v>120</v>
      </c>
      <c r="Q4" s="46">
        <f>E6</f>
        <v>0.52400000000000002</v>
      </c>
      <c r="R4" s="46">
        <f>F6</f>
        <v>0.54200000000000004</v>
      </c>
      <c r="S4" s="46">
        <f>G6</f>
        <v>0.56100000000000005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0.46500000000000002</v>
      </c>
      <c r="R5" s="46">
        <f>I10</f>
        <v>0.503</v>
      </c>
      <c r="S5" s="46">
        <f>J10</f>
        <v>0.52200000000000002</v>
      </c>
    </row>
    <row r="6" spans="1:19" x14ac:dyDescent="0.2">
      <c r="A6" s="42" t="s">
        <v>17</v>
      </c>
      <c r="B6" s="41">
        <v>0.60899999999999999</v>
      </c>
      <c r="C6" s="41">
        <v>0.60599999999999998</v>
      </c>
      <c r="D6" s="41">
        <v>0.59799999999999998</v>
      </c>
      <c r="E6" s="41">
        <v>0.52400000000000002</v>
      </c>
      <c r="F6" s="41">
        <v>0.54200000000000004</v>
      </c>
      <c r="G6" s="41">
        <v>0.56100000000000005</v>
      </c>
      <c r="H6" s="41">
        <v>0.106</v>
      </c>
      <c r="I6" s="41">
        <v>0.106</v>
      </c>
      <c r="J6" s="41">
        <v>0.105</v>
      </c>
      <c r="K6" s="41">
        <v>0.106</v>
      </c>
      <c r="L6" s="41">
        <v>0.106</v>
      </c>
      <c r="M6" s="41">
        <v>0.111</v>
      </c>
      <c r="N6" s="50">
        <v>340</v>
      </c>
      <c r="P6" s="47">
        <v>360</v>
      </c>
      <c r="Q6" s="46">
        <f>K14</f>
        <v>0.39800000000000002</v>
      </c>
      <c r="R6" s="46">
        <f>L14</f>
        <v>0.45300000000000001</v>
      </c>
      <c r="S6" s="46">
        <f>M14</f>
        <v>0.48899999999999999</v>
      </c>
    </row>
    <row r="7" spans="1:19" x14ac:dyDescent="0.2">
      <c r="A7" s="42" t="s">
        <v>16</v>
      </c>
      <c r="B7" s="41">
        <v>0.122</v>
      </c>
      <c r="C7" s="41">
        <v>0.11600000000000001</v>
      </c>
      <c r="D7" s="41">
        <v>0.111</v>
      </c>
      <c r="E7" s="41">
        <v>0.109</v>
      </c>
      <c r="F7" s="41">
        <v>0.108</v>
      </c>
      <c r="G7" s="41">
        <v>0.108</v>
      </c>
      <c r="H7" s="41">
        <v>0.106</v>
      </c>
      <c r="I7" s="41">
        <v>0.105</v>
      </c>
      <c r="J7" s="41">
        <v>0.105</v>
      </c>
      <c r="K7" s="41">
        <v>0.106</v>
      </c>
      <c r="L7" s="41">
        <v>0.108</v>
      </c>
      <c r="M7" s="41">
        <v>0.11799999999999999</v>
      </c>
      <c r="N7" s="50">
        <v>340</v>
      </c>
      <c r="P7" s="48">
        <v>480</v>
      </c>
      <c r="Q7" s="46">
        <f>B19</f>
        <v>0.36899999999999999</v>
      </c>
      <c r="R7" s="46">
        <f>C19</f>
        <v>0.41399999999999998</v>
      </c>
      <c r="S7" s="46">
        <f>D19</f>
        <v>0.45600000000000002</v>
      </c>
    </row>
    <row r="8" spans="1:19" x14ac:dyDescent="0.2">
      <c r="P8" s="47">
        <v>600</v>
      </c>
      <c r="Q8" s="46">
        <f>E23</f>
        <v>0.30499999999999999</v>
      </c>
      <c r="R8" s="46">
        <f>F23</f>
        <v>0.35499999999999998</v>
      </c>
      <c r="S8" s="46">
        <f>G23</f>
        <v>0.41899999999999998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0.60899999999999999</v>
      </c>
      <c r="C10" s="41">
        <v>0.60599999999999998</v>
      </c>
      <c r="D10" s="41">
        <v>0.59799999999999998</v>
      </c>
      <c r="E10" s="41">
        <v>0.52300000000000002</v>
      </c>
      <c r="F10" s="41">
        <v>0.54300000000000004</v>
      </c>
      <c r="G10" s="41">
        <v>0.56000000000000005</v>
      </c>
      <c r="H10" s="41">
        <v>0.46500000000000002</v>
      </c>
      <c r="I10" s="41">
        <v>0.503</v>
      </c>
      <c r="J10" s="41">
        <v>0.52200000000000002</v>
      </c>
      <c r="K10" s="41">
        <v>0.106</v>
      </c>
      <c r="L10" s="41">
        <v>0.106</v>
      </c>
      <c r="M10" s="41">
        <v>0.111</v>
      </c>
      <c r="N10" s="40">
        <v>405</v>
      </c>
      <c r="P10" s="38" t="s">
        <v>21</v>
      </c>
      <c r="Q10" s="38">
        <f>SLOPE(Q3:Q8,$P$3:$P$8)</f>
        <v>-4.8976190476190474E-4</v>
      </c>
      <c r="R10" s="38">
        <f>SLOPE(R3:R8,$P$3:$P$8)</f>
        <v>-4.0214285714285715E-4</v>
      </c>
      <c r="S10" s="38">
        <f>SLOPE(S3:S8,$P$3:$P$8)</f>
        <v>-2.9476190476190482E-4</v>
      </c>
    </row>
    <row r="11" spans="1:19" x14ac:dyDescent="0.2">
      <c r="A11" s="42" t="s">
        <v>16</v>
      </c>
      <c r="B11" s="41">
        <v>0.122</v>
      </c>
      <c r="C11" s="41">
        <v>0.11600000000000001</v>
      </c>
      <c r="D11" s="41">
        <v>0.111</v>
      </c>
      <c r="E11" s="41">
        <v>0.109</v>
      </c>
      <c r="F11" s="41">
        <v>0.109</v>
      </c>
      <c r="G11" s="41">
        <v>0.108</v>
      </c>
      <c r="H11" s="41">
        <v>0.106</v>
      </c>
      <c r="I11" s="41">
        <v>0.105</v>
      </c>
      <c r="J11" s="41">
        <v>0.105</v>
      </c>
      <c r="K11" s="41">
        <v>0.106</v>
      </c>
      <c r="L11" s="41">
        <v>0.108</v>
      </c>
      <c r="M11" s="41">
        <v>0.11799999999999999</v>
      </c>
      <c r="N11" s="40">
        <v>405</v>
      </c>
      <c r="P11" s="38" t="s">
        <v>20</v>
      </c>
      <c r="Q11" s="38">
        <f>_xlfn.STDEV.P(Q10:S10)</f>
        <v>7.9744568912879752E-5</v>
      </c>
    </row>
    <row r="12" spans="1:19" x14ac:dyDescent="0.2">
      <c r="P12" s="38" t="s">
        <v>19</v>
      </c>
      <c r="Q12" s="38">
        <f>AVERAGE(Q10:S10)</f>
        <v>-3.9555555555555562E-4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ht="14" customHeight="1" x14ac:dyDescent="0.2">
      <c r="A14" s="42" t="s">
        <v>17</v>
      </c>
      <c r="B14" s="41">
        <v>0.60799999999999998</v>
      </c>
      <c r="C14" s="41">
        <v>0.60599999999999998</v>
      </c>
      <c r="D14" s="41">
        <v>0.59699999999999998</v>
      </c>
      <c r="E14" s="41">
        <v>0.52300000000000002</v>
      </c>
      <c r="F14" s="41">
        <v>0.54400000000000004</v>
      </c>
      <c r="G14" s="41">
        <v>0.56100000000000005</v>
      </c>
      <c r="H14" s="41">
        <v>0.46400000000000002</v>
      </c>
      <c r="I14" s="41">
        <v>0.503</v>
      </c>
      <c r="J14" s="41">
        <v>0.52100000000000002</v>
      </c>
      <c r="K14" s="41">
        <v>0.39800000000000002</v>
      </c>
      <c r="L14" s="41">
        <v>0.45300000000000001</v>
      </c>
      <c r="M14" s="41">
        <v>0.48899999999999999</v>
      </c>
      <c r="N14" s="40">
        <v>405</v>
      </c>
    </row>
    <row r="15" spans="1:19" x14ac:dyDescent="0.2">
      <c r="A15" s="42" t="s">
        <v>16</v>
      </c>
      <c r="B15" s="41">
        <v>0.122</v>
      </c>
      <c r="C15" s="41">
        <v>0.11700000000000001</v>
      </c>
      <c r="D15" s="41">
        <v>0.111</v>
      </c>
      <c r="E15" s="41">
        <v>0.109</v>
      </c>
      <c r="F15" s="41">
        <v>0.108</v>
      </c>
      <c r="G15" s="41">
        <v>0.108</v>
      </c>
      <c r="H15" s="41">
        <v>0.106</v>
      </c>
      <c r="I15" s="41">
        <v>0.105</v>
      </c>
      <c r="J15" s="41">
        <v>0.105</v>
      </c>
      <c r="K15" s="41">
        <v>0.106</v>
      </c>
      <c r="L15" s="41">
        <v>0.108</v>
      </c>
      <c r="M15" s="41">
        <v>0.11799999999999999</v>
      </c>
      <c r="N15" s="40">
        <v>405</v>
      </c>
    </row>
    <row r="16" spans="1:19" x14ac:dyDescent="0.2">
      <c r="P16" s="38" t="s">
        <v>18</v>
      </c>
      <c r="Q16" s="38">
        <f>Q12*-1</f>
        <v>3.9555555555555562E-4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0.60799999999999998</v>
      </c>
      <c r="C18" s="41">
        <v>0.60599999999999998</v>
      </c>
      <c r="D18" s="41">
        <v>0.59799999999999998</v>
      </c>
      <c r="E18" s="41">
        <v>0.52300000000000002</v>
      </c>
      <c r="F18" s="41">
        <v>0.54400000000000004</v>
      </c>
      <c r="G18" s="41">
        <v>0.56000000000000005</v>
      </c>
      <c r="H18" s="41">
        <v>0.46400000000000002</v>
      </c>
      <c r="I18" s="41">
        <v>0.503</v>
      </c>
      <c r="J18" s="41">
        <v>0.52200000000000002</v>
      </c>
      <c r="K18" s="41">
        <v>0.39700000000000002</v>
      </c>
      <c r="L18" s="41">
        <v>0.45200000000000001</v>
      </c>
      <c r="M18" s="41">
        <v>0.48899999999999999</v>
      </c>
      <c r="N18" s="40">
        <v>405</v>
      </c>
    </row>
    <row r="19" spans="1:14" x14ac:dyDescent="0.2">
      <c r="A19" s="42" t="s">
        <v>16</v>
      </c>
      <c r="B19" s="41">
        <v>0.36899999999999999</v>
      </c>
      <c r="C19" s="41">
        <v>0.41399999999999998</v>
      </c>
      <c r="D19" s="41">
        <v>0.45600000000000002</v>
      </c>
      <c r="E19" s="41">
        <v>0.109</v>
      </c>
      <c r="F19" s="41">
        <v>0.108</v>
      </c>
      <c r="G19" s="41">
        <v>0.108</v>
      </c>
      <c r="H19" s="41">
        <v>0.105</v>
      </c>
      <c r="I19" s="41">
        <v>0.105</v>
      </c>
      <c r="J19" s="41">
        <v>0.105</v>
      </c>
      <c r="K19" s="41">
        <v>0.106</v>
      </c>
      <c r="L19" s="41">
        <v>0.108</v>
      </c>
      <c r="M19" s="41">
        <v>0.11799999999999999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0.60799999999999998</v>
      </c>
      <c r="C22" s="41">
        <v>0.60499999999999998</v>
      </c>
      <c r="D22" s="41">
        <v>0.59699999999999998</v>
      </c>
      <c r="E22" s="41">
        <v>0.52300000000000002</v>
      </c>
      <c r="F22" s="41">
        <v>0.54500000000000004</v>
      </c>
      <c r="G22" s="41">
        <v>0.56000000000000005</v>
      </c>
      <c r="H22" s="41">
        <v>0.46400000000000002</v>
      </c>
      <c r="I22" s="41">
        <v>0.504</v>
      </c>
      <c r="J22" s="41">
        <v>0.52100000000000002</v>
      </c>
      <c r="K22" s="41">
        <v>0.39700000000000002</v>
      </c>
      <c r="L22" s="41">
        <v>0.45300000000000001</v>
      </c>
      <c r="M22" s="41">
        <v>0.48799999999999999</v>
      </c>
      <c r="N22" s="40">
        <v>405</v>
      </c>
    </row>
    <row r="23" spans="1:14" x14ac:dyDescent="0.2">
      <c r="A23" s="42" t="s">
        <v>16</v>
      </c>
      <c r="B23" s="41">
        <v>0.36799999999999999</v>
      </c>
      <c r="C23" s="41">
        <v>0.41299999999999998</v>
      </c>
      <c r="D23" s="41">
        <v>0.45500000000000002</v>
      </c>
      <c r="E23" s="41">
        <v>0.30499999999999999</v>
      </c>
      <c r="F23" s="41">
        <v>0.35499999999999998</v>
      </c>
      <c r="G23" s="41">
        <v>0.41899999999999998</v>
      </c>
      <c r="H23" s="41">
        <v>0.106</v>
      </c>
      <c r="I23" s="41">
        <v>0.105</v>
      </c>
      <c r="J23" s="41">
        <v>0.105</v>
      </c>
      <c r="K23" s="41">
        <v>0.106</v>
      </c>
      <c r="L23" s="41">
        <v>0.108</v>
      </c>
      <c r="M23" s="41">
        <v>0.11799999999999999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CE18-0D7F-6446-9BD6-3AAEA235B1D5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0.61899999999999999</v>
      </c>
      <c r="C2" s="49">
        <v>0.61299999999999999</v>
      </c>
      <c r="D2" s="49">
        <v>0.60599999999999998</v>
      </c>
      <c r="E2" s="49">
        <v>0.11</v>
      </c>
      <c r="F2" s="49">
        <v>0.109</v>
      </c>
      <c r="G2" s="49">
        <v>0.107</v>
      </c>
      <c r="H2" s="49">
        <v>0.106</v>
      </c>
      <c r="I2" s="49">
        <v>0.105</v>
      </c>
      <c r="J2" s="49">
        <v>0.105</v>
      </c>
      <c r="K2" s="49">
        <v>0.106</v>
      </c>
      <c r="L2" s="49">
        <v>0.11</v>
      </c>
      <c r="M2" s="49">
        <v>0.115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0.122</v>
      </c>
      <c r="C3" s="49">
        <v>0.11799999999999999</v>
      </c>
      <c r="D3" s="49">
        <v>0.11799999999999999</v>
      </c>
      <c r="E3" s="49">
        <v>0.113</v>
      </c>
      <c r="F3" s="49">
        <v>0.108</v>
      </c>
      <c r="G3" s="49">
        <v>0.106</v>
      </c>
      <c r="H3" s="49">
        <v>0.106</v>
      </c>
      <c r="I3" s="49">
        <v>0.106</v>
      </c>
      <c r="J3" s="49">
        <v>0.107</v>
      </c>
      <c r="K3" s="49">
        <v>0.109</v>
      </c>
      <c r="L3" s="49">
        <v>0.112</v>
      </c>
      <c r="M3" s="49">
        <v>0.11799999999999999</v>
      </c>
      <c r="N3" s="40">
        <v>405</v>
      </c>
      <c r="P3" s="48">
        <v>0</v>
      </c>
      <c r="Q3" s="46">
        <f>B2</f>
        <v>0.61899999999999999</v>
      </c>
      <c r="R3" s="46">
        <f>C2</f>
        <v>0.61299999999999999</v>
      </c>
      <c r="S3" s="46">
        <f>D2</f>
        <v>0.60599999999999998</v>
      </c>
    </row>
    <row r="4" spans="1:19" x14ac:dyDescent="0.2">
      <c r="P4" s="47">
        <v>120</v>
      </c>
      <c r="Q4" s="46">
        <f>E6</f>
        <v>0.57899999999999996</v>
      </c>
      <c r="R4" s="46">
        <f>F6</f>
        <v>0.57699999999999996</v>
      </c>
      <c r="S4" s="46">
        <f>G6</f>
        <v>0.59699999999999998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0.56399999999999995</v>
      </c>
      <c r="R5" s="46">
        <f>I10</f>
        <v>0.54</v>
      </c>
      <c r="S5" s="46">
        <f>J10</f>
        <v>0.55800000000000005</v>
      </c>
    </row>
    <row r="6" spans="1:19" x14ac:dyDescent="0.2">
      <c r="A6" s="42" t="s">
        <v>17</v>
      </c>
      <c r="B6" s="41">
        <v>0.61799999999999999</v>
      </c>
      <c r="C6" s="41">
        <v>0.61</v>
      </c>
      <c r="D6" s="41">
        <v>0.60499999999999998</v>
      </c>
      <c r="E6" s="41">
        <v>0.57899999999999996</v>
      </c>
      <c r="F6" s="41">
        <v>0.57699999999999996</v>
      </c>
      <c r="G6" s="41">
        <v>0.59699999999999998</v>
      </c>
      <c r="H6" s="41">
        <v>0.106</v>
      </c>
      <c r="I6" s="41">
        <v>0.105</v>
      </c>
      <c r="J6" s="41">
        <v>0.105</v>
      </c>
      <c r="K6" s="41">
        <v>0.106</v>
      </c>
      <c r="L6" s="41">
        <v>0.11</v>
      </c>
      <c r="M6" s="41">
        <v>0.115</v>
      </c>
      <c r="N6" s="50">
        <v>340</v>
      </c>
      <c r="P6" s="47">
        <v>360</v>
      </c>
      <c r="Q6" s="46">
        <f>K14</f>
        <v>0.53</v>
      </c>
      <c r="R6" s="46">
        <f>L14</f>
        <v>0.51100000000000001</v>
      </c>
      <c r="S6" s="46">
        <f>M14</f>
        <v>0.54100000000000004</v>
      </c>
    </row>
    <row r="7" spans="1:19" x14ac:dyDescent="0.2">
      <c r="A7" s="42" t="s">
        <v>16</v>
      </c>
      <c r="B7" s="41">
        <v>0.123</v>
      </c>
      <c r="C7" s="41">
        <v>0.11799999999999999</v>
      </c>
      <c r="D7" s="41">
        <v>0.11799999999999999</v>
      </c>
      <c r="E7" s="41">
        <v>0.113</v>
      </c>
      <c r="F7" s="41">
        <v>0.108</v>
      </c>
      <c r="G7" s="41">
        <v>0.106</v>
      </c>
      <c r="H7" s="41">
        <v>0.106</v>
      </c>
      <c r="I7" s="41">
        <v>0.107</v>
      </c>
      <c r="J7" s="41">
        <v>0.107</v>
      </c>
      <c r="K7" s="41">
        <v>0.109</v>
      </c>
      <c r="L7" s="41">
        <v>0.112</v>
      </c>
      <c r="M7" s="41">
        <v>0.11799999999999999</v>
      </c>
      <c r="N7" s="50">
        <v>340</v>
      </c>
      <c r="P7" s="48">
        <v>480</v>
      </c>
      <c r="Q7" s="46">
        <f>B19</f>
        <v>0.51400000000000001</v>
      </c>
      <c r="R7" s="46">
        <f>C19</f>
        <v>0.46600000000000003</v>
      </c>
      <c r="S7" s="46">
        <f>D19</f>
        <v>0.504</v>
      </c>
    </row>
    <row r="8" spans="1:19" x14ac:dyDescent="0.2">
      <c r="P8" s="47">
        <v>600</v>
      </c>
      <c r="Q8" s="46">
        <f>E23</f>
        <v>0.47099999999999997</v>
      </c>
      <c r="R8" s="46">
        <f>F23</f>
        <v>0.40899999999999997</v>
      </c>
      <c r="S8" s="46">
        <f>G23</f>
        <v>0.44900000000000001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0.61699999999999999</v>
      </c>
      <c r="C10" s="41">
        <v>0.61399999999999999</v>
      </c>
      <c r="D10" s="41">
        <v>0.60599999999999998</v>
      </c>
      <c r="E10" s="41">
        <v>0.57799999999999996</v>
      </c>
      <c r="F10" s="41">
        <v>0.57699999999999996</v>
      </c>
      <c r="G10" s="41">
        <v>0.59599999999999997</v>
      </c>
      <c r="H10" s="41">
        <v>0.56399999999999995</v>
      </c>
      <c r="I10" s="41">
        <v>0.54</v>
      </c>
      <c r="J10" s="41">
        <v>0.55800000000000005</v>
      </c>
      <c r="K10" s="41">
        <v>0.106</v>
      </c>
      <c r="L10" s="41">
        <v>0.11</v>
      </c>
      <c r="M10" s="41">
        <v>0.115</v>
      </c>
      <c r="N10" s="40">
        <v>405</v>
      </c>
      <c r="P10" s="38" t="s">
        <v>21</v>
      </c>
      <c r="Q10" s="38">
        <f>SLOPE(Q3:Q8,$P$3:$P$8)</f>
        <v>-2.3071428571428567E-4</v>
      </c>
      <c r="R10" s="38">
        <f>SLOPE(R3:R8,$P$3:$P$8)</f>
        <v>-3.29047619047619E-4</v>
      </c>
      <c r="S10" s="38">
        <f>SLOPE(S3:S8,$P$3:$P$8)</f>
        <v>-2.5738095238095235E-4</v>
      </c>
    </row>
    <row r="11" spans="1:19" x14ac:dyDescent="0.2">
      <c r="A11" s="42" t="s">
        <v>16</v>
      </c>
      <c r="B11" s="41">
        <v>0.123</v>
      </c>
      <c r="C11" s="41">
        <v>0.11799999999999999</v>
      </c>
      <c r="D11" s="41">
        <v>0.11799999999999999</v>
      </c>
      <c r="E11" s="41">
        <v>0.113</v>
      </c>
      <c r="F11" s="41">
        <v>0.108</v>
      </c>
      <c r="G11" s="41">
        <v>0.106</v>
      </c>
      <c r="H11" s="41">
        <v>0.106</v>
      </c>
      <c r="I11" s="41">
        <v>0.106</v>
      </c>
      <c r="J11" s="41">
        <v>0.107</v>
      </c>
      <c r="K11" s="41">
        <v>0.109</v>
      </c>
      <c r="L11" s="41">
        <v>0.112</v>
      </c>
      <c r="M11" s="41">
        <v>0.11799999999999999</v>
      </c>
      <c r="N11" s="40">
        <v>405</v>
      </c>
      <c r="P11" s="38" t="s">
        <v>20</v>
      </c>
      <c r="Q11" s="38">
        <f>_xlfn.STDEV.P(Q10:S10)</f>
        <v>4.1521970980121764E-5</v>
      </c>
    </row>
    <row r="12" spans="1:19" x14ac:dyDescent="0.2">
      <c r="P12" s="38" t="s">
        <v>19</v>
      </c>
      <c r="Q12" s="38">
        <f>AVERAGE(Q10:S10)</f>
        <v>-2.7238095238095233E-4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ht="14" customHeight="1" x14ac:dyDescent="0.2">
      <c r="A14" s="42" t="s">
        <v>17</v>
      </c>
      <c r="B14" s="41">
        <v>0.61699999999999999</v>
      </c>
      <c r="C14" s="41">
        <v>0.61299999999999999</v>
      </c>
      <c r="D14" s="41">
        <v>0.60499999999999998</v>
      </c>
      <c r="E14" s="41">
        <v>0.57899999999999996</v>
      </c>
      <c r="F14" s="41">
        <v>0.57699999999999996</v>
      </c>
      <c r="G14" s="41">
        <v>0.59599999999999997</v>
      </c>
      <c r="H14" s="41">
        <v>0.56399999999999995</v>
      </c>
      <c r="I14" s="41">
        <v>0.54</v>
      </c>
      <c r="J14" s="41">
        <v>0.55900000000000005</v>
      </c>
      <c r="K14" s="41">
        <v>0.53</v>
      </c>
      <c r="L14" s="41">
        <v>0.51100000000000001</v>
      </c>
      <c r="M14" s="41">
        <v>0.54100000000000004</v>
      </c>
      <c r="N14" s="40">
        <v>405</v>
      </c>
    </row>
    <row r="15" spans="1:19" x14ac:dyDescent="0.2">
      <c r="A15" s="42" t="s">
        <v>16</v>
      </c>
      <c r="B15" s="41">
        <v>0.123</v>
      </c>
      <c r="C15" s="41">
        <v>0.11799999999999999</v>
      </c>
      <c r="D15" s="41">
        <v>0.11799999999999999</v>
      </c>
      <c r="E15" s="41">
        <v>0.113</v>
      </c>
      <c r="F15" s="41">
        <v>0.108</v>
      </c>
      <c r="G15" s="41">
        <v>0.106</v>
      </c>
      <c r="H15" s="41">
        <v>0.106</v>
      </c>
      <c r="I15" s="41">
        <v>0.107</v>
      </c>
      <c r="J15" s="41">
        <v>0.107</v>
      </c>
      <c r="K15" s="41">
        <v>0.109</v>
      </c>
      <c r="L15" s="41">
        <v>0.112</v>
      </c>
      <c r="M15" s="41">
        <v>0.11799999999999999</v>
      </c>
      <c r="N15" s="40">
        <v>405</v>
      </c>
    </row>
    <row r="16" spans="1:19" x14ac:dyDescent="0.2">
      <c r="P16" s="38" t="s">
        <v>18</v>
      </c>
      <c r="Q16" s="38">
        <f>Q12*-1</f>
        <v>2.7238095238095233E-4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0.61599999999999999</v>
      </c>
      <c r="C18" s="41">
        <v>0.61399999999999999</v>
      </c>
      <c r="D18" s="41">
        <v>0.60499999999999998</v>
      </c>
      <c r="E18" s="41">
        <v>0.57799999999999996</v>
      </c>
      <c r="F18" s="41">
        <v>0.57599999999999996</v>
      </c>
      <c r="G18" s="41">
        <v>0.59499999999999997</v>
      </c>
      <c r="H18" s="41">
        <v>0.56100000000000005</v>
      </c>
      <c r="I18" s="41">
        <v>0.54</v>
      </c>
      <c r="J18" s="41">
        <v>0.56000000000000005</v>
      </c>
      <c r="K18" s="41">
        <v>0.52800000000000002</v>
      </c>
      <c r="L18" s="41">
        <v>0.51</v>
      </c>
      <c r="M18" s="41">
        <v>0.54</v>
      </c>
      <c r="N18" s="40">
        <v>405</v>
      </c>
    </row>
    <row r="19" spans="1:14" x14ac:dyDescent="0.2">
      <c r="A19" s="42" t="s">
        <v>16</v>
      </c>
      <c r="B19" s="41">
        <v>0.51400000000000001</v>
      </c>
      <c r="C19" s="41">
        <v>0.46600000000000003</v>
      </c>
      <c r="D19" s="41">
        <v>0.504</v>
      </c>
      <c r="E19" s="41">
        <v>0.47099999999999997</v>
      </c>
      <c r="F19" s="41">
        <v>0.40899999999999997</v>
      </c>
      <c r="G19" s="41">
        <v>0.44900000000000001</v>
      </c>
      <c r="H19" s="41">
        <v>0.106</v>
      </c>
      <c r="I19" s="41">
        <v>0.107</v>
      </c>
      <c r="J19" s="41">
        <v>0.107</v>
      </c>
      <c r="K19" s="41">
        <v>0.109</v>
      </c>
      <c r="L19" s="41">
        <v>0.112</v>
      </c>
      <c r="M19" s="41">
        <v>0.11799999999999999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0.61599999999999999</v>
      </c>
      <c r="C22" s="41">
        <v>0.61399999999999999</v>
      </c>
      <c r="D22" s="41">
        <v>0.60499999999999998</v>
      </c>
      <c r="E22" s="41">
        <v>0.57799999999999996</v>
      </c>
      <c r="F22" s="41">
        <v>0.57599999999999996</v>
      </c>
      <c r="G22" s="41">
        <v>0.59499999999999997</v>
      </c>
      <c r="H22" s="41">
        <v>0.56100000000000005</v>
      </c>
      <c r="I22" s="41">
        <v>0.54</v>
      </c>
      <c r="J22" s="41">
        <v>0.56000000000000005</v>
      </c>
      <c r="K22" s="41">
        <v>0.52800000000000002</v>
      </c>
      <c r="L22" s="41">
        <v>0.51</v>
      </c>
      <c r="M22" s="41">
        <v>0.54</v>
      </c>
      <c r="N22" s="40">
        <v>405</v>
      </c>
    </row>
    <row r="23" spans="1:14" x14ac:dyDescent="0.2">
      <c r="A23" s="42" t="s">
        <v>16</v>
      </c>
      <c r="B23" s="41">
        <v>0.51400000000000001</v>
      </c>
      <c r="C23" s="41">
        <v>0.46600000000000003</v>
      </c>
      <c r="D23" s="41">
        <v>0.504</v>
      </c>
      <c r="E23" s="41">
        <v>0.47099999999999997</v>
      </c>
      <c r="F23" s="41">
        <v>0.40899999999999997</v>
      </c>
      <c r="G23" s="41">
        <v>0.44900000000000001</v>
      </c>
      <c r="H23" s="41">
        <v>0.106</v>
      </c>
      <c r="I23" s="41">
        <v>0.107</v>
      </c>
      <c r="J23" s="41">
        <v>0.107</v>
      </c>
      <c r="K23" s="41">
        <v>0.109</v>
      </c>
      <c r="L23" s="41">
        <v>0.112</v>
      </c>
      <c r="M23" s="41">
        <v>0.11799999999999999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D012-C075-8547-BA35-89BE3970DCCF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0.61599999999999999</v>
      </c>
      <c r="C2" s="49">
        <v>0.60099999999999998</v>
      </c>
      <c r="D2" s="49">
        <v>0.58899999999999997</v>
      </c>
      <c r="E2" s="49">
        <v>0.11700000000000001</v>
      </c>
      <c r="F2" s="49">
        <v>0.112</v>
      </c>
      <c r="G2" s="49">
        <v>0.107</v>
      </c>
      <c r="H2" s="49">
        <v>0.106</v>
      </c>
      <c r="I2" s="49">
        <v>0.106</v>
      </c>
      <c r="J2" s="49">
        <v>0.111</v>
      </c>
      <c r="K2" s="49">
        <v>0.108</v>
      </c>
      <c r="L2" s="49">
        <v>0.113</v>
      </c>
      <c r="M2" s="49">
        <v>0.11600000000000001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0.13200000000000001</v>
      </c>
      <c r="C3" s="49">
        <v>0.123</v>
      </c>
      <c r="D3" s="49">
        <v>0.122</v>
      </c>
      <c r="E3" s="49">
        <v>0.12</v>
      </c>
      <c r="F3" s="49">
        <v>0.11600000000000001</v>
      </c>
      <c r="G3" s="49">
        <v>0.11700000000000001</v>
      </c>
      <c r="H3" s="49">
        <v>0.107</v>
      </c>
      <c r="I3" s="49">
        <v>0.11</v>
      </c>
      <c r="J3" s="49">
        <v>0.112</v>
      </c>
      <c r="K3" s="49">
        <v>0.11799999999999999</v>
      </c>
      <c r="L3" s="49">
        <v>0.11799999999999999</v>
      </c>
      <c r="M3" s="49">
        <v>0.124</v>
      </c>
      <c r="N3" s="40">
        <v>405</v>
      </c>
      <c r="P3" s="48">
        <v>0</v>
      </c>
      <c r="Q3" s="46">
        <f>B2</f>
        <v>0.61599999999999999</v>
      </c>
      <c r="R3" s="46">
        <f>C2</f>
        <v>0.60099999999999998</v>
      </c>
      <c r="S3" s="46">
        <f>D2</f>
        <v>0.58899999999999997</v>
      </c>
    </row>
    <row r="4" spans="1:19" x14ac:dyDescent="0.2">
      <c r="P4" s="47">
        <v>120</v>
      </c>
      <c r="Q4" s="46">
        <f>E6</f>
        <v>0.59199999999999997</v>
      </c>
      <c r="R4" s="46">
        <f>F6</f>
        <v>0.57899999999999996</v>
      </c>
      <c r="S4" s="46">
        <f>G6</f>
        <v>0.56499999999999995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0.55200000000000005</v>
      </c>
      <c r="R5" s="46">
        <f>I10</f>
        <v>0.53400000000000003</v>
      </c>
      <c r="S5" s="46">
        <f>J10</f>
        <v>0.55000000000000004</v>
      </c>
    </row>
    <row r="6" spans="1:19" x14ac:dyDescent="0.2">
      <c r="A6" s="42" t="s">
        <v>17</v>
      </c>
      <c r="B6" s="41">
        <v>0.61399999999999999</v>
      </c>
      <c r="C6" s="41">
        <v>0.6</v>
      </c>
      <c r="D6" s="41">
        <v>0.58699999999999997</v>
      </c>
      <c r="E6" s="41">
        <v>0.59199999999999997</v>
      </c>
      <c r="F6" s="41">
        <v>0.57899999999999996</v>
      </c>
      <c r="G6" s="41">
        <v>0.56499999999999995</v>
      </c>
      <c r="H6" s="41">
        <v>0.106</v>
      </c>
      <c r="I6" s="41">
        <v>0.106</v>
      </c>
      <c r="J6" s="41">
        <v>0.111</v>
      </c>
      <c r="K6" s="41">
        <v>0.109</v>
      </c>
      <c r="L6" s="41">
        <v>0.113</v>
      </c>
      <c r="M6" s="41">
        <v>0.11600000000000001</v>
      </c>
      <c r="N6" s="50">
        <v>340</v>
      </c>
      <c r="P6" s="47">
        <v>360</v>
      </c>
      <c r="Q6" s="46">
        <f>K14</f>
        <v>0.503</v>
      </c>
      <c r="R6" s="46">
        <f>L14</f>
        <v>0.50800000000000001</v>
      </c>
      <c r="S6" s="46">
        <f>M14</f>
        <v>0.53500000000000003</v>
      </c>
    </row>
    <row r="7" spans="1:19" x14ac:dyDescent="0.2">
      <c r="A7" s="42" t="s">
        <v>16</v>
      </c>
      <c r="B7" s="41">
        <v>0.13200000000000001</v>
      </c>
      <c r="C7" s="41">
        <v>0.123</v>
      </c>
      <c r="D7" s="41">
        <v>0.122</v>
      </c>
      <c r="E7" s="41">
        <v>0.12</v>
      </c>
      <c r="F7" s="41">
        <v>0.11600000000000001</v>
      </c>
      <c r="G7" s="41">
        <v>0.11700000000000001</v>
      </c>
      <c r="H7" s="41">
        <v>0.107</v>
      </c>
      <c r="I7" s="41">
        <v>0.11</v>
      </c>
      <c r="J7" s="41">
        <v>0.112</v>
      </c>
      <c r="K7" s="41">
        <v>0.11799999999999999</v>
      </c>
      <c r="L7" s="41">
        <v>0.11799999999999999</v>
      </c>
      <c r="M7" s="41">
        <v>0.124</v>
      </c>
      <c r="N7" s="50">
        <v>340</v>
      </c>
      <c r="P7" s="48">
        <v>480</v>
      </c>
      <c r="Q7" s="46">
        <f>B19</f>
        <v>0.51600000000000001</v>
      </c>
      <c r="R7" s="46">
        <f>C19</f>
        <v>0.47399999999999998</v>
      </c>
      <c r="S7" s="46">
        <f>D19</f>
        <v>0.51100000000000001</v>
      </c>
    </row>
    <row r="8" spans="1:19" x14ac:dyDescent="0.2">
      <c r="P8" s="47">
        <v>600</v>
      </c>
      <c r="Q8" s="46">
        <f>E23</f>
        <v>0.45600000000000002</v>
      </c>
      <c r="R8" s="46">
        <f>F23</f>
        <v>0.42099999999999999</v>
      </c>
      <c r="S8" s="46">
        <f>G23</f>
        <v>0.47699999999999998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0.61399999999999999</v>
      </c>
      <c r="C10" s="41">
        <v>0.60099999999999998</v>
      </c>
      <c r="D10" s="41">
        <v>0.58699999999999997</v>
      </c>
      <c r="E10" s="41">
        <v>0.59</v>
      </c>
      <c r="F10" s="41">
        <v>0.57799999999999996</v>
      </c>
      <c r="G10" s="41">
        <v>0.56499999999999995</v>
      </c>
      <c r="H10" s="41">
        <v>0.55200000000000005</v>
      </c>
      <c r="I10" s="41">
        <v>0.53400000000000003</v>
      </c>
      <c r="J10" s="41">
        <v>0.55000000000000004</v>
      </c>
      <c r="K10" s="41">
        <v>0.109</v>
      </c>
      <c r="L10" s="41">
        <v>0.113</v>
      </c>
      <c r="M10" s="41">
        <v>0.11600000000000001</v>
      </c>
      <c r="N10" s="40">
        <v>405</v>
      </c>
      <c r="P10" s="38" t="s">
        <v>21</v>
      </c>
      <c r="Q10" s="38">
        <f>SLOPE(Q3:Q8,$P$3:$P$8)</f>
        <v>-2.564285714285714E-4</v>
      </c>
      <c r="R10" s="38">
        <f>SLOPE(R3:R8,$P$3:$P$8)</f>
        <v>-2.9547619047619046E-4</v>
      </c>
      <c r="S10" s="38">
        <f>SLOPE(S3:S8,$P$3:$P$8)</f>
        <v>-1.7547619047619041E-4</v>
      </c>
    </row>
    <row r="11" spans="1:19" x14ac:dyDescent="0.2">
      <c r="A11" s="42" t="s">
        <v>16</v>
      </c>
      <c r="B11" s="41">
        <v>0.13200000000000001</v>
      </c>
      <c r="C11" s="41">
        <v>0.123</v>
      </c>
      <c r="D11" s="41">
        <v>0.122</v>
      </c>
      <c r="E11" s="41">
        <v>0.12</v>
      </c>
      <c r="F11" s="41">
        <v>0.11600000000000001</v>
      </c>
      <c r="G11" s="41">
        <v>0.11700000000000001</v>
      </c>
      <c r="H11" s="41">
        <v>0.107</v>
      </c>
      <c r="I11" s="41">
        <v>0.11</v>
      </c>
      <c r="J11" s="41">
        <v>0.113</v>
      </c>
      <c r="K11" s="41">
        <v>0.11799999999999999</v>
      </c>
      <c r="L11" s="41">
        <v>0.11799999999999999</v>
      </c>
      <c r="M11" s="41">
        <v>0.124</v>
      </c>
      <c r="N11" s="40">
        <v>405</v>
      </c>
      <c r="P11" s="38" t="s">
        <v>20</v>
      </c>
      <c r="Q11" s="38">
        <f>_xlfn.STDEV.P(Q10:S10)</f>
        <v>4.9975554618841631E-5</v>
      </c>
    </row>
    <row r="12" spans="1:19" x14ac:dyDescent="0.2">
      <c r="P12" s="38" t="s">
        <v>19</v>
      </c>
      <c r="Q12" s="38">
        <f>AVERAGE(Q10:S10)</f>
        <v>-2.4246031746031745E-4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ht="14" customHeight="1" x14ac:dyDescent="0.2">
      <c r="A14" s="42" t="s">
        <v>17</v>
      </c>
      <c r="B14" s="41">
        <v>0.61299999999999999</v>
      </c>
      <c r="C14" s="41">
        <v>0.6</v>
      </c>
      <c r="D14" s="41">
        <v>0.58699999999999997</v>
      </c>
      <c r="E14" s="41">
        <v>0.59</v>
      </c>
      <c r="F14" s="41">
        <v>0.57799999999999996</v>
      </c>
      <c r="G14" s="41">
        <v>0.56399999999999995</v>
      </c>
      <c r="H14" s="41">
        <v>0.55100000000000005</v>
      </c>
      <c r="I14" s="41">
        <v>0.53400000000000003</v>
      </c>
      <c r="J14" s="41">
        <v>0.55000000000000004</v>
      </c>
      <c r="K14" s="41">
        <v>0.503</v>
      </c>
      <c r="L14" s="41">
        <v>0.50800000000000001</v>
      </c>
      <c r="M14" s="41">
        <v>0.53500000000000003</v>
      </c>
      <c r="N14" s="40">
        <v>405</v>
      </c>
    </row>
    <row r="15" spans="1:19" x14ac:dyDescent="0.2">
      <c r="A15" s="42" t="s">
        <v>16</v>
      </c>
      <c r="B15" s="41">
        <v>0.13200000000000001</v>
      </c>
      <c r="C15" s="41">
        <v>0.123</v>
      </c>
      <c r="D15" s="41">
        <v>0.122</v>
      </c>
      <c r="E15" s="41">
        <v>0.12</v>
      </c>
      <c r="F15" s="41">
        <v>0.11600000000000001</v>
      </c>
      <c r="G15" s="41">
        <v>0.11700000000000001</v>
      </c>
      <c r="H15" s="41">
        <v>0.108</v>
      </c>
      <c r="I15" s="41">
        <v>0.11</v>
      </c>
      <c r="J15" s="41">
        <v>0.113</v>
      </c>
      <c r="K15" s="41">
        <v>0.11799999999999999</v>
      </c>
      <c r="L15" s="41">
        <v>0.11799999999999999</v>
      </c>
      <c r="M15" s="41">
        <v>0.124</v>
      </c>
      <c r="N15" s="40">
        <v>405</v>
      </c>
    </row>
    <row r="16" spans="1:19" x14ac:dyDescent="0.2">
      <c r="P16" s="38" t="s">
        <v>18</v>
      </c>
      <c r="Q16" s="38">
        <f>Q12*-1</f>
        <v>2.4246031746031745E-4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0.61399999999999999</v>
      </c>
      <c r="C18" s="41">
        <v>0.60099999999999998</v>
      </c>
      <c r="D18" s="41">
        <v>0.58599999999999997</v>
      </c>
      <c r="E18" s="41">
        <v>0.58899999999999997</v>
      </c>
      <c r="F18" s="41">
        <v>0.57699999999999996</v>
      </c>
      <c r="G18" s="41">
        <v>0.56399999999999995</v>
      </c>
      <c r="H18" s="41">
        <v>0.55100000000000005</v>
      </c>
      <c r="I18" s="41">
        <v>0.53400000000000003</v>
      </c>
      <c r="J18" s="41">
        <v>0.55000000000000004</v>
      </c>
      <c r="K18" s="41">
        <v>0.502</v>
      </c>
      <c r="L18" s="41">
        <v>0.50700000000000001</v>
      </c>
      <c r="M18" s="41">
        <v>0.53400000000000003</v>
      </c>
      <c r="N18" s="40">
        <v>405</v>
      </c>
    </row>
    <row r="19" spans="1:14" x14ac:dyDescent="0.2">
      <c r="A19" s="42" t="s">
        <v>16</v>
      </c>
      <c r="B19" s="41">
        <v>0.51600000000000001</v>
      </c>
      <c r="C19" s="41">
        <v>0.47399999999999998</v>
      </c>
      <c r="D19" s="41">
        <v>0.51100000000000001</v>
      </c>
      <c r="E19" s="41">
        <v>0.12</v>
      </c>
      <c r="F19" s="41">
        <v>0.11600000000000001</v>
      </c>
      <c r="G19" s="41">
        <v>0.11700000000000001</v>
      </c>
      <c r="H19" s="41">
        <v>0.108</v>
      </c>
      <c r="I19" s="41">
        <v>0.11</v>
      </c>
      <c r="J19" s="41">
        <v>0.113</v>
      </c>
      <c r="K19" s="41">
        <v>0.11799999999999999</v>
      </c>
      <c r="L19" s="41">
        <v>0.11799999999999999</v>
      </c>
      <c r="M19" s="41">
        <v>0.124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0.61399999999999999</v>
      </c>
      <c r="C22" s="41">
        <v>0.6</v>
      </c>
      <c r="D22" s="41">
        <v>0.58599999999999997</v>
      </c>
      <c r="E22" s="41">
        <v>0.58899999999999997</v>
      </c>
      <c r="F22" s="41">
        <v>0.57699999999999996</v>
      </c>
      <c r="G22" s="41">
        <v>0.56399999999999995</v>
      </c>
      <c r="H22" s="41">
        <v>0.55100000000000005</v>
      </c>
      <c r="I22" s="41">
        <v>0.53500000000000003</v>
      </c>
      <c r="J22" s="41">
        <v>0.55000000000000004</v>
      </c>
      <c r="K22" s="41">
        <v>0.50700000000000001</v>
      </c>
      <c r="L22" s="41">
        <v>0.50800000000000001</v>
      </c>
      <c r="M22" s="41">
        <v>0.53400000000000003</v>
      </c>
      <c r="N22" s="40">
        <v>405</v>
      </c>
    </row>
    <row r="23" spans="1:14" x14ac:dyDescent="0.2">
      <c r="A23" s="42" t="s">
        <v>16</v>
      </c>
      <c r="B23" s="41">
        <v>0.51400000000000001</v>
      </c>
      <c r="C23" s="41">
        <v>0.47299999999999998</v>
      </c>
      <c r="D23" s="41">
        <v>0.51</v>
      </c>
      <c r="E23" s="41">
        <v>0.45600000000000002</v>
      </c>
      <c r="F23" s="41">
        <v>0.42099999999999999</v>
      </c>
      <c r="G23" s="41">
        <v>0.47699999999999998</v>
      </c>
      <c r="H23" s="41">
        <v>0.108</v>
      </c>
      <c r="I23" s="41">
        <v>0.11</v>
      </c>
      <c r="J23" s="41">
        <v>0.113</v>
      </c>
      <c r="K23" s="41">
        <v>0.11799999999999999</v>
      </c>
      <c r="L23" s="41">
        <v>0.11799999999999999</v>
      </c>
      <c r="M23" s="41">
        <v>0.124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E1A76-ADC4-8149-81E9-C81D06AE1140}">
  <dimension ref="A1:S23"/>
  <sheetViews>
    <sheetView workbookViewId="0">
      <selection activeCell="P17" sqref="P17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0.59799999999999998</v>
      </c>
      <c r="C2" s="49">
        <v>0.59799999999999998</v>
      </c>
      <c r="D2" s="49">
        <v>0.60199999999999998</v>
      </c>
      <c r="E2" s="49">
        <v>0.111</v>
      </c>
      <c r="F2" s="49">
        <v>0.11</v>
      </c>
      <c r="G2" s="49">
        <v>0.111</v>
      </c>
      <c r="H2" s="49">
        <v>0.114</v>
      </c>
      <c r="I2" s="49">
        <v>0.112</v>
      </c>
      <c r="J2" s="49">
        <v>0.113</v>
      </c>
      <c r="K2" s="49">
        <v>0.113</v>
      </c>
      <c r="L2" s="49">
        <v>0.113</v>
      </c>
      <c r="M2" s="49">
        <v>0.125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0.11799999999999999</v>
      </c>
      <c r="C3" s="49">
        <v>0.111</v>
      </c>
      <c r="D3" s="49">
        <v>0.111</v>
      </c>
      <c r="E3" s="49">
        <v>0.11</v>
      </c>
      <c r="F3" s="49">
        <v>0.111</v>
      </c>
      <c r="G3" s="49">
        <v>0.11</v>
      </c>
      <c r="H3" s="49">
        <v>0.113</v>
      </c>
      <c r="I3" s="49">
        <v>0.112</v>
      </c>
      <c r="J3" s="49">
        <v>0.113</v>
      </c>
      <c r="K3" s="49">
        <v>0.112</v>
      </c>
      <c r="L3" s="49">
        <v>0.114</v>
      </c>
      <c r="M3" s="49">
        <v>0.126</v>
      </c>
      <c r="N3" s="40">
        <v>405</v>
      </c>
      <c r="P3" s="48">
        <v>0</v>
      </c>
      <c r="Q3" s="46">
        <f>B2</f>
        <v>0.59799999999999998</v>
      </c>
      <c r="R3" s="46">
        <f>C2</f>
        <v>0.59799999999999998</v>
      </c>
      <c r="S3" s="46">
        <f>D2</f>
        <v>0.60199999999999998</v>
      </c>
    </row>
    <row r="4" spans="1:19" x14ac:dyDescent="0.2">
      <c r="P4" s="47">
        <v>120</v>
      </c>
      <c r="Q4" s="46">
        <f>E6</f>
        <v>0.58799999999999997</v>
      </c>
      <c r="R4" s="46">
        <f>F6</f>
        <v>0.57799999999999996</v>
      </c>
      <c r="S4" s="46">
        <f>G6</f>
        <v>0.59299999999999997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0.56999999999999995</v>
      </c>
      <c r="R5" s="46">
        <f>I10</f>
        <v>0.55600000000000005</v>
      </c>
      <c r="S5" s="46">
        <f>J10</f>
        <v>0.58199999999999996</v>
      </c>
    </row>
    <row r="6" spans="1:19" x14ac:dyDescent="0.2">
      <c r="A6" s="42" t="s">
        <v>17</v>
      </c>
      <c r="B6" s="41">
        <v>0.59599999999999997</v>
      </c>
      <c r="C6" s="41">
        <v>0.59599999999999997</v>
      </c>
      <c r="D6" s="41">
        <v>0.59899999999999998</v>
      </c>
      <c r="E6" s="41">
        <v>0.58799999999999997</v>
      </c>
      <c r="F6" s="41">
        <v>0.57799999999999996</v>
      </c>
      <c r="G6" s="41">
        <v>0.59299999999999997</v>
      </c>
      <c r="H6" s="41">
        <v>0.114</v>
      </c>
      <c r="I6" s="41">
        <v>0.112</v>
      </c>
      <c r="J6" s="41">
        <v>0.113</v>
      </c>
      <c r="K6" s="41">
        <v>0.113</v>
      </c>
      <c r="L6" s="41">
        <v>0.113</v>
      </c>
      <c r="M6" s="41">
        <v>0.125</v>
      </c>
      <c r="N6" s="50">
        <v>340</v>
      </c>
      <c r="P6" s="47">
        <v>360</v>
      </c>
      <c r="Q6" s="46">
        <f>K14</f>
        <v>0.54500000000000004</v>
      </c>
      <c r="R6" s="46">
        <f>L14</f>
        <v>0.53200000000000003</v>
      </c>
      <c r="S6" s="46">
        <f>M14</f>
        <v>0.58199999999999996</v>
      </c>
    </row>
    <row r="7" spans="1:19" x14ac:dyDescent="0.2">
      <c r="A7" s="42" t="s">
        <v>16</v>
      </c>
      <c r="B7" s="41">
        <v>0.11799999999999999</v>
      </c>
      <c r="C7" s="41">
        <v>0.111</v>
      </c>
      <c r="D7" s="41">
        <v>0.111</v>
      </c>
      <c r="E7" s="41">
        <v>0.109</v>
      </c>
      <c r="F7" s="41">
        <v>0.111</v>
      </c>
      <c r="G7" s="41">
        <v>0.11</v>
      </c>
      <c r="H7" s="41">
        <v>0.112</v>
      </c>
      <c r="I7" s="41">
        <v>0.112</v>
      </c>
      <c r="J7" s="41">
        <v>0.112</v>
      </c>
      <c r="K7" s="41">
        <v>0.112</v>
      </c>
      <c r="L7" s="41">
        <v>0.114</v>
      </c>
      <c r="M7" s="41">
        <v>0.126</v>
      </c>
      <c r="N7" s="50">
        <v>340</v>
      </c>
      <c r="P7" s="48">
        <v>480</v>
      </c>
      <c r="Q7" s="46">
        <f>B19</f>
        <v>0.51700000000000002</v>
      </c>
      <c r="R7" s="46">
        <f>C19</f>
        <v>0.49099999999999999</v>
      </c>
      <c r="S7" s="46">
        <f>D19</f>
        <v>0.54500000000000004</v>
      </c>
    </row>
    <row r="8" spans="1:19" x14ac:dyDescent="0.2">
      <c r="P8" s="47">
        <v>600</v>
      </c>
      <c r="Q8" s="46">
        <f>E23</f>
        <v>0.47499999999999998</v>
      </c>
      <c r="R8" s="46">
        <f>F23</f>
        <v>0.47099999999999997</v>
      </c>
      <c r="S8" s="46">
        <f>G23</f>
        <v>0.52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0.59599999999999997</v>
      </c>
      <c r="C10" s="41">
        <v>0.59699999999999998</v>
      </c>
      <c r="D10" s="41">
        <v>0.6</v>
      </c>
      <c r="E10" s="41">
        <v>0.58699999999999997</v>
      </c>
      <c r="F10" s="41">
        <v>0.57699999999999996</v>
      </c>
      <c r="G10" s="41">
        <v>0.59099999999999997</v>
      </c>
      <c r="H10" s="41">
        <v>0.56999999999999995</v>
      </c>
      <c r="I10" s="41">
        <v>0.55600000000000005</v>
      </c>
      <c r="J10" s="41">
        <v>0.58199999999999996</v>
      </c>
      <c r="K10" s="41">
        <v>0.113</v>
      </c>
      <c r="L10" s="41">
        <v>0.113</v>
      </c>
      <c r="M10" s="41">
        <v>0.125</v>
      </c>
      <c r="N10" s="40">
        <v>405</v>
      </c>
      <c r="P10" s="38" t="s">
        <v>21</v>
      </c>
      <c r="Q10" s="38">
        <f>SLOPE(Q3:Q8,$P$3:$P$8)</f>
        <v>-2.0309523809523803E-4</v>
      </c>
      <c r="R10" s="38">
        <f>SLOPE(R3:R8,$P$3:$P$8)</f>
        <v>-2.1904761904761904E-4</v>
      </c>
      <c r="S10" s="38">
        <f>SLOPE(S3:S8,$P$3:$P$8)</f>
        <v>-1.3190476190476182E-4</v>
      </c>
    </row>
    <row r="11" spans="1:19" x14ac:dyDescent="0.2">
      <c r="A11" s="42" t="s">
        <v>16</v>
      </c>
      <c r="B11" s="41">
        <v>0.11700000000000001</v>
      </c>
      <c r="C11" s="41">
        <v>0.111</v>
      </c>
      <c r="D11" s="41">
        <v>0.111</v>
      </c>
      <c r="E11" s="41">
        <v>0.109</v>
      </c>
      <c r="F11" s="41">
        <v>0.111</v>
      </c>
      <c r="G11" s="41">
        <v>0.11</v>
      </c>
      <c r="H11" s="41">
        <v>0.112</v>
      </c>
      <c r="I11" s="41">
        <v>0.112</v>
      </c>
      <c r="J11" s="41">
        <v>0.112</v>
      </c>
      <c r="K11" s="41">
        <v>0.112</v>
      </c>
      <c r="L11" s="41">
        <v>0.114</v>
      </c>
      <c r="M11" s="41">
        <v>0.126</v>
      </c>
      <c r="N11" s="40">
        <v>405</v>
      </c>
      <c r="P11" s="38" t="s">
        <v>20</v>
      </c>
      <c r="Q11" s="38">
        <f>_xlfn.STDEV.P(Q10:S10)</f>
        <v>3.7883505512582873E-5</v>
      </c>
    </row>
    <row r="12" spans="1:19" x14ac:dyDescent="0.2">
      <c r="P12" s="38" t="s">
        <v>19</v>
      </c>
      <c r="Q12" s="38">
        <f>AVERAGE(Q10:S10)</f>
        <v>-1.846825396825396E-4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ht="14" customHeight="1" x14ac:dyDescent="0.2">
      <c r="A14" s="42" t="s">
        <v>17</v>
      </c>
      <c r="B14" s="41">
        <v>0.59499999999999997</v>
      </c>
      <c r="C14" s="41">
        <v>0.59699999999999998</v>
      </c>
      <c r="D14" s="41">
        <v>0.6</v>
      </c>
      <c r="E14" s="41">
        <v>0.58699999999999997</v>
      </c>
      <c r="F14" s="41">
        <v>0.57699999999999996</v>
      </c>
      <c r="G14" s="41">
        <v>0.59199999999999997</v>
      </c>
      <c r="H14" s="41">
        <v>0.56799999999999995</v>
      </c>
      <c r="I14" s="41">
        <v>0.55500000000000005</v>
      </c>
      <c r="J14" s="41">
        <v>0.58199999999999996</v>
      </c>
      <c r="K14" s="41">
        <v>0.54500000000000004</v>
      </c>
      <c r="L14" s="41">
        <v>0.53200000000000003</v>
      </c>
      <c r="M14" s="41">
        <v>0.58199999999999996</v>
      </c>
      <c r="N14" s="40">
        <v>405</v>
      </c>
    </row>
    <row r="15" spans="1:19" x14ac:dyDescent="0.2">
      <c r="A15" s="42" t="s">
        <v>16</v>
      </c>
      <c r="B15" s="41">
        <v>0.11700000000000001</v>
      </c>
      <c r="C15" s="41">
        <v>0.111</v>
      </c>
      <c r="D15" s="41">
        <v>0.111</v>
      </c>
      <c r="E15" s="41">
        <v>0.109</v>
      </c>
      <c r="F15" s="41">
        <v>0.111</v>
      </c>
      <c r="G15" s="41">
        <v>0.11</v>
      </c>
      <c r="H15" s="41">
        <v>0.112</v>
      </c>
      <c r="I15" s="41">
        <v>0.112</v>
      </c>
      <c r="J15" s="41">
        <v>0.112</v>
      </c>
      <c r="K15" s="41">
        <v>0.112</v>
      </c>
      <c r="L15" s="41">
        <v>0.114</v>
      </c>
      <c r="M15" s="41">
        <v>0.126</v>
      </c>
      <c r="N15" s="40">
        <v>405</v>
      </c>
    </row>
    <row r="16" spans="1:19" x14ac:dyDescent="0.2">
      <c r="P16" s="38" t="s">
        <v>18</v>
      </c>
      <c r="Q16" s="38">
        <f>Q12*-1</f>
        <v>1.846825396825396E-4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0.59599999999999997</v>
      </c>
      <c r="C18" s="41">
        <v>0.59699999999999998</v>
      </c>
      <c r="D18" s="41">
        <v>0.59899999999999998</v>
      </c>
      <c r="E18" s="41">
        <v>0.58699999999999997</v>
      </c>
      <c r="F18" s="41">
        <v>0.57599999999999996</v>
      </c>
      <c r="G18" s="41">
        <v>0.59199999999999997</v>
      </c>
      <c r="H18" s="41">
        <v>0.56799999999999995</v>
      </c>
      <c r="I18" s="41">
        <v>0.55500000000000005</v>
      </c>
      <c r="J18" s="41">
        <v>0.58299999999999996</v>
      </c>
      <c r="K18" s="41">
        <v>0.54500000000000004</v>
      </c>
      <c r="L18" s="41">
        <v>0.53200000000000003</v>
      </c>
      <c r="M18" s="41">
        <v>0.58299999999999996</v>
      </c>
      <c r="N18" s="40">
        <v>405</v>
      </c>
    </row>
    <row r="19" spans="1:14" x14ac:dyDescent="0.2">
      <c r="A19" s="42" t="s">
        <v>16</v>
      </c>
      <c r="B19" s="41">
        <v>0.51700000000000002</v>
      </c>
      <c r="C19" s="41">
        <v>0.49099999999999999</v>
      </c>
      <c r="D19" s="41">
        <v>0.54500000000000004</v>
      </c>
      <c r="E19" s="41">
        <v>0.109</v>
      </c>
      <c r="F19" s="41">
        <v>0.111</v>
      </c>
      <c r="G19" s="41">
        <v>0.11</v>
      </c>
      <c r="H19" s="41">
        <v>0.112</v>
      </c>
      <c r="I19" s="41">
        <v>0.112</v>
      </c>
      <c r="J19" s="41">
        <v>0.112</v>
      </c>
      <c r="K19" s="41">
        <v>0.112</v>
      </c>
      <c r="L19" s="41">
        <v>0.114</v>
      </c>
      <c r="M19" s="41">
        <v>0.126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0.59399999999999997</v>
      </c>
      <c r="C22" s="41">
        <v>0.59599999999999997</v>
      </c>
      <c r="D22" s="41">
        <v>0.59899999999999998</v>
      </c>
      <c r="E22" s="41">
        <v>0.58599999999999997</v>
      </c>
      <c r="F22" s="41">
        <v>0.57699999999999996</v>
      </c>
      <c r="G22" s="41">
        <v>0.59199999999999997</v>
      </c>
      <c r="H22" s="41">
        <v>0.56799999999999995</v>
      </c>
      <c r="I22" s="41">
        <v>0.55500000000000005</v>
      </c>
      <c r="J22" s="41">
        <v>0.58299999999999996</v>
      </c>
      <c r="K22" s="41">
        <v>0.54500000000000004</v>
      </c>
      <c r="L22" s="41">
        <v>0.53300000000000003</v>
      </c>
      <c r="M22" s="41">
        <v>0.58299999999999996</v>
      </c>
      <c r="N22" s="40">
        <v>405</v>
      </c>
    </row>
    <row r="23" spans="1:14" x14ac:dyDescent="0.2">
      <c r="A23" s="42" t="s">
        <v>16</v>
      </c>
      <c r="B23" s="41">
        <v>0.51700000000000002</v>
      </c>
      <c r="C23" s="41">
        <v>0.49</v>
      </c>
      <c r="D23" s="41">
        <v>0.54400000000000004</v>
      </c>
      <c r="E23" s="41">
        <v>0.47499999999999998</v>
      </c>
      <c r="F23" s="41">
        <v>0.47099999999999997</v>
      </c>
      <c r="G23" s="41">
        <v>0.52</v>
      </c>
      <c r="H23" s="41">
        <v>0.112</v>
      </c>
      <c r="I23" s="41">
        <v>0.112</v>
      </c>
      <c r="J23" s="41">
        <v>0.112</v>
      </c>
      <c r="K23" s="41">
        <v>0.112</v>
      </c>
      <c r="L23" s="41">
        <v>0.114</v>
      </c>
      <c r="M23" s="41">
        <v>0.126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1D76-12A2-904F-B027-6B7F0E3C86BA}">
  <dimension ref="A1:S23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38"/>
    <col min="15" max="15" width="10.83203125" style="39"/>
    <col min="16" max="16" width="33.1640625" style="38" customWidth="1"/>
    <col min="17" max="16384" width="10.83203125" style="38"/>
  </cols>
  <sheetData>
    <row r="1" spans="1:19" x14ac:dyDescent="0.2">
      <c r="A1" s="4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42">
        <v>12</v>
      </c>
    </row>
    <row r="2" spans="1:19" x14ac:dyDescent="0.2">
      <c r="A2" s="42" t="s">
        <v>17</v>
      </c>
      <c r="B2" s="49">
        <v>0.55200000000000005</v>
      </c>
      <c r="C2" s="49">
        <v>0.54200000000000004</v>
      </c>
      <c r="D2" s="49">
        <v>0.52300000000000002</v>
      </c>
      <c r="E2" s="49">
        <v>0.111</v>
      </c>
      <c r="F2" s="49">
        <v>0.111</v>
      </c>
      <c r="G2" s="49">
        <v>0.11</v>
      </c>
      <c r="H2" s="49">
        <v>0.109</v>
      </c>
      <c r="I2" s="49">
        <v>0.108</v>
      </c>
      <c r="J2" s="49">
        <v>0.108</v>
      </c>
      <c r="K2" s="49">
        <v>0.108</v>
      </c>
      <c r="L2" s="49">
        <v>0.107</v>
      </c>
      <c r="M2" s="49">
        <v>0.113</v>
      </c>
      <c r="N2" s="40">
        <v>405</v>
      </c>
      <c r="P2" s="48" t="s">
        <v>25</v>
      </c>
      <c r="Q2" s="46" t="s">
        <v>24</v>
      </c>
      <c r="R2" s="46" t="s">
        <v>23</v>
      </c>
      <c r="S2" s="46" t="s">
        <v>22</v>
      </c>
    </row>
    <row r="3" spans="1:19" x14ac:dyDescent="0.2">
      <c r="A3" s="42" t="s">
        <v>16</v>
      </c>
      <c r="B3" s="49">
        <v>0.126</v>
      </c>
      <c r="C3" s="49">
        <v>0.12</v>
      </c>
      <c r="D3" s="49">
        <v>0.114</v>
      </c>
      <c r="E3" s="49">
        <v>0.112</v>
      </c>
      <c r="F3" s="49">
        <v>0.11</v>
      </c>
      <c r="G3" s="49">
        <v>0.11</v>
      </c>
      <c r="H3" s="49">
        <v>0.108</v>
      </c>
      <c r="I3" s="49">
        <v>0.107</v>
      </c>
      <c r="J3" s="49">
        <v>0.107</v>
      </c>
      <c r="K3" s="49">
        <v>0.107</v>
      </c>
      <c r="L3" s="49">
        <v>0.109</v>
      </c>
      <c r="M3" s="49">
        <v>0.11700000000000001</v>
      </c>
      <c r="N3" s="40">
        <v>405</v>
      </c>
      <c r="P3" s="48">
        <v>0</v>
      </c>
      <c r="Q3" s="46">
        <f>B2</f>
        <v>0.55200000000000005</v>
      </c>
      <c r="R3" s="46">
        <f>C2</f>
        <v>0.54200000000000004</v>
      </c>
      <c r="S3" s="46">
        <f>D2</f>
        <v>0.52300000000000002</v>
      </c>
    </row>
    <row r="4" spans="1:19" x14ac:dyDescent="0.2">
      <c r="P4" s="47">
        <v>120</v>
      </c>
      <c r="Q4" s="46">
        <f>E6</f>
        <v>0.49099999999999999</v>
      </c>
      <c r="R4" s="46">
        <f>F6</f>
        <v>0.48499999999999999</v>
      </c>
      <c r="S4" s="46">
        <f>G6</f>
        <v>0.45600000000000002</v>
      </c>
    </row>
    <row r="5" spans="1:19" x14ac:dyDescent="0.2">
      <c r="A5" s="45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P5" s="47">
        <v>240</v>
      </c>
      <c r="Q5" s="46">
        <f>H10</f>
        <v>0.42799999999999999</v>
      </c>
      <c r="R5" s="46">
        <f>I10</f>
        <v>0.42599999999999999</v>
      </c>
      <c r="S5" s="46">
        <f>J10</f>
        <v>0.38600000000000001</v>
      </c>
    </row>
    <row r="6" spans="1:19" x14ac:dyDescent="0.2">
      <c r="A6" s="42" t="s">
        <v>17</v>
      </c>
      <c r="B6" s="41">
        <v>0.55000000000000004</v>
      </c>
      <c r="C6" s="41">
        <v>0.54</v>
      </c>
      <c r="D6" s="41">
        <v>0.53800000000000003</v>
      </c>
      <c r="E6" s="41">
        <v>0.49099999999999999</v>
      </c>
      <c r="F6" s="41">
        <v>0.48499999999999999</v>
      </c>
      <c r="G6" s="41">
        <v>0.45600000000000002</v>
      </c>
      <c r="H6" s="41">
        <v>0.109</v>
      </c>
      <c r="I6" s="41">
        <v>0.108</v>
      </c>
      <c r="J6" s="41">
        <v>0.108</v>
      </c>
      <c r="K6" s="41">
        <v>0.108</v>
      </c>
      <c r="L6" s="41">
        <v>0.107</v>
      </c>
      <c r="M6" s="41">
        <v>0.113</v>
      </c>
      <c r="N6" s="50">
        <v>340</v>
      </c>
      <c r="P6" s="47">
        <v>360</v>
      </c>
      <c r="Q6" s="46">
        <f>K14</f>
        <v>0.371</v>
      </c>
      <c r="R6" s="46">
        <f>L14</f>
        <v>0.36799999999999999</v>
      </c>
      <c r="S6" s="46">
        <f>M14</f>
        <v>0.32</v>
      </c>
    </row>
    <row r="7" spans="1:19" x14ac:dyDescent="0.2">
      <c r="A7" s="42" t="s">
        <v>16</v>
      </c>
      <c r="B7" s="41">
        <v>0.126</v>
      </c>
      <c r="C7" s="41">
        <v>0.12</v>
      </c>
      <c r="D7" s="41">
        <v>0.114</v>
      </c>
      <c r="E7" s="41">
        <v>0.112</v>
      </c>
      <c r="F7" s="41">
        <v>0.11</v>
      </c>
      <c r="G7" s="41">
        <v>0.11</v>
      </c>
      <c r="H7" s="41">
        <v>0.108</v>
      </c>
      <c r="I7" s="41">
        <v>0.107</v>
      </c>
      <c r="J7" s="41">
        <v>0.107</v>
      </c>
      <c r="K7" s="41">
        <v>0.107</v>
      </c>
      <c r="L7" s="41">
        <v>0.109</v>
      </c>
      <c r="M7" s="41">
        <v>0.11700000000000001</v>
      </c>
      <c r="N7" s="50">
        <v>340</v>
      </c>
      <c r="P7" s="48">
        <v>480</v>
      </c>
      <c r="Q7" s="46">
        <f>B19</f>
        <v>0.34399999999999997</v>
      </c>
      <c r="R7" s="46">
        <f>C19</f>
        <v>0.33200000000000002</v>
      </c>
      <c r="S7" s="46">
        <f>D19</f>
        <v>0.27900000000000003</v>
      </c>
    </row>
    <row r="8" spans="1:19" x14ac:dyDescent="0.2">
      <c r="P8" s="47">
        <v>600</v>
      </c>
      <c r="Q8" s="46">
        <f>E23</f>
        <v>0.28999999999999998</v>
      </c>
      <c r="R8" s="46">
        <f>F23</f>
        <v>0.27900000000000003</v>
      </c>
      <c r="S8" s="46">
        <f>G23</f>
        <v>0.248</v>
      </c>
    </row>
    <row r="9" spans="1:19" x14ac:dyDescent="0.2">
      <c r="A9" s="45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</row>
    <row r="10" spans="1:19" x14ac:dyDescent="0.2">
      <c r="A10" s="42" t="s">
        <v>17</v>
      </c>
      <c r="B10" s="41">
        <v>0.54900000000000004</v>
      </c>
      <c r="C10" s="41">
        <v>0.54</v>
      </c>
      <c r="D10" s="41">
        <v>0.53400000000000003</v>
      </c>
      <c r="E10" s="41">
        <v>0.49</v>
      </c>
      <c r="F10" s="41">
        <v>0.48499999999999999</v>
      </c>
      <c r="G10" s="41">
        <v>0.45600000000000002</v>
      </c>
      <c r="H10" s="41">
        <v>0.42799999999999999</v>
      </c>
      <c r="I10" s="41">
        <v>0.42599999999999999</v>
      </c>
      <c r="J10" s="41">
        <v>0.38600000000000001</v>
      </c>
      <c r="K10" s="41">
        <v>0.108</v>
      </c>
      <c r="L10" s="41">
        <v>0.107</v>
      </c>
      <c r="M10" s="41">
        <v>0.113</v>
      </c>
      <c r="N10" s="40">
        <v>405</v>
      </c>
      <c r="P10" s="38" t="s">
        <v>21</v>
      </c>
      <c r="Q10" s="38">
        <f>SLOPE(Q3:Q8,$P$3:$P$8)</f>
        <v>-4.304761904761906E-4</v>
      </c>
      <c r="R10" s="38">
        <f>SLOPE(R3:R8,$P$3:$P$8)</f>
        <v>-4.3619047619047619E-4</v>
      </c>
      <c r="S10" s="38">
        <f>SLOPE(S3:S8,$P$3:$P$8)</f>
        <v>-4.6952380952380949E-4</v>
      </c>
    </row>
    <row r="11" spans="1:19" x14ac:dyDescent="0.2">
      <c r="A11" s="42" t="s">
        <v>16</v>
      </c>
      <c r="B11" s="41">
        <v>0.126</v>
      </c>
      <c r="C11" s="41">
        <v>0.12</v>
      </c>
      <c r="D11" s="41">
        <v>0.114</v>
      </c>
      <c r="E11" s="41">
        <v>0.112</v>
      </c>
      <c r="F11" s="41">
        <v>0.11</v>
      </c>
      <c r="G11" s="41">
        <v>0.11</v>
      </c>
      <c r="H11" s="41">
        <v>0.108</v>
      </c>
      <c r="I11" s="41">
        <v>0.107</v>
      </c>
      <c r="J11" s="41">
        <v>0.108</v>
      </c>
      <c r="K11" s="41">
        <v>0.107</v>
      </c>
      <c r="L11" s="41">
        <v>0.109</v>
      </c>
      <c r="M11" s="41">
        <v>0.11700000000000001</v>
      </c>
      <c r="N11" s="40">
        <v>405</v>
      </c>
      <c r="P11" s="38" t="s">
        <v>20</v>
      </c>
      <c r="Q11" s="38">
        <f>_xlfn.STDEV.P(Q10:S10)</f>
        <v>1.7219113171200732E-5</v>
      </c>
    </row>
    <row r="12" spans="1:19" x14ac:dyDescent="0.2">
      <c r="P12" s="38" t="s">
        <v>19</v>
      </c>
      <c r="Q12" s="38">
        <f>AVERAGE(Q10:S10)</f>
        <v>-4.4539682539682541E-4</v>
      </c>
    </row>
    <row r="13" spans="1:19" x14ac:dyDescent="0.2">
      <c r="A13" s="45"/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</row>
    <row r="14" spans="1:19" x14ac:dyDescent="0.2">
      <c r="A14" s="42" t="s">
        <v>17</v>
      </c>
      <c r="B14" s="41">
        <v>0.54900000000000004</v>
      </c>
      <c r="C14" s="41">
        <v>0.54100000000000004</v>
      </c>
      <c r="D14" s="41">
        <v>0.53400000000000003</v>
      </c>
      <c r="E14" s="41">
        <v>0.49</v>
      </c>
      <c r="F14" s="41">
        <v>0.48599999999999999</v>
      </c>
      <c r="G14" s="41">
        <v>0.45600000000000002</v>
      </c>
      <c r="H14" s="41">
        <v>0.42699999999999999</v>
      </c>
      <c r="I14" s="41">
        <v>0.42499999999999999</v>
      </c>
      <c r="J14" s="41">
        <v>0.373</v>
      </c>
      <c r="K14" s="41">
        <v>0.371</v>
      </c>
      <c r="L14" s="41">
        <v>0.36799999999999999</v>
      </c>
      <c r="M14" s="41">
        <v>0.32</v>
      </c>
      <c r="N14" s="40">
        <v>405</v>
      </c>
    </row>
    <row r="15" spans="1:19" x14ac:dyDescent="0.2">
      <c r="A15" s="42" t="s">
        <v>16</v>
      </c>
      <c r="B15" s="41">
        <v>0.126</v>
      </c>
      <c r="C15" s="41">
        <v>0.12</v>
      </c>
      <c r="D15" s="41">
        <v>0.114</v>
      </c>
      <c r="E15" s="41">
        <v>0.113</v>
      </c>
      <c r="F15" s="41">
        <v>0.11</v>
      </c>
      <c r="G15" s="41">
        <v>0.11</v>
      </c>
      <c r="H15" s="41">
        <v>0.108</v>
      </c>
      <c r="I15" s="41">
        <v>0.107</v>
      </c>
      <c r="J15" s="41">
        <v>0.108</v>
      </c>
      <c r="K15" s="41">
        <v>0.107</v>
      </c>
      <c r="L15" s="41">
        <v>0.109</v>
      </c>
      <c r="M15" s="41">
        <v>0.11700000000000001</v>
      </c>
      <c r="N15" s="40">
        <v>405</v>
      </c>
    </row>
    <row r="16" spans="1:19" x14ac:dyDescent="0.2">
      <c r="P16" s="38" t="s">
        <v>18</v>
      </c>
      <c r="Q16" s="38">
        <f>Q12*-1</f>
        <v>4.4539682539682541E-4</v>
      </c>
    </row>
    <row r="17" spans="1:14" x14ac:dyDescent="0.2">
      <c r="A17" s="45"/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</row>
    <row r="18" spans="1:14" x14ac:dyDescent="0.2">
      <c r="A18" s="42" t="s">
        <v>17</v>
      </c>
      <c r="B18" s="41">
        <v>0.54800000000000004</v>
      </c>
      <c r="C18" s="41">
        <v>0.54100000000000004</v>
      </c>
      <c r="D18" s="41">
        <v>0.53500000000000003</v>
      </c>
      <c r="E18" s="41">
        <v>0.48899999999999999</v>
      </c>
      <c r="F18" s="41">
        <v>0.48499999999999999</v>
      </c>
      <c r="G18" s="41">
        <v>0.45600000000000002</v>
      </c>
      <c r="H18" s="41">
        <v>0.42699999999999999</v>
      </c>
      <c r="I18" s="41">
        <v>0.42599999999999999</v>
      </c>
      <c r="J18" s="41">
        <v>0.373</v>
      </c>
      <c r="K18" s="41">
        <v>0.37</v>
      </c>
      <c r="L18" s="41">
        <v>0.36699999999999999</v>
      </c>
      <c r="M18" s="41">
        <v>0.31900000000000001</v>
      </c>
      <c r="N18" s="40">
        <v>405</v>
      </c>
    </row>
    <row r="19" spans="1:14" x14ac:dyDescent="0.2">
      <c r="A19" s="42" t="s">
        <v>16</v>
      </c>
      <c r="B19" s="41">
        <v>0.34399999999999997</v>
      </c>
      <c r="C19" s="41">
        <v>0.33200000000000002</v>
      </c>
      <c r="D19" s="41">
        <v>0.27900000000000003</v>
      </c>
      <c r="E19" s="41">
        <v>0.112</v>
      </c>
      <c r="F19" s="41">
        <v>0.11</v>
      </c>
      <c r="G19" s="41">
        <v>0.11</v>
      </c>
      <c r="H19" s="41">
        <v>0.108</v>
      </c>
      <c r="I19" s="41">
        <v>0.107</v>
      </c>
      <c r="J19" s="41">
        <v>0.107</v>
      </c>
      <c r="K19" s="41">
        <v>0.107</v>
      </c>
      <c r="L19" s="41">
        <v>0.109</v>
      </c>
      <c r="M19" s="41">
        <v>0.11700000000000001</v>
      </c>
      <c r="N19" s="40">
        <v>405</v>
      </c>
    </row>
    <row r="21" spans="1:14" x14ac:dyDescent="0.2">
      <c r="A21" s="45"/>
      <c r="B21" s="42">
        <v>1</v>
      </c>
      <c r="C21" s="42">
        <v>2</v>
      </c>
      <c r="D21" s="42">
        <v>3</v>
      </c>
      <c r="E21" s="42">
        <v>4</v>
      </c>
      <c r="F21" s="42">
        <v>5</v>
      </c>
      <c r="G21" s="42">
        <v>6</v>
      </c>
      <c r="H21" s="42">
        <v>7</v>
      </c>
      <c r="I21" s="42">
        <v>8</v>
      </c>
      <c r="J21" s="42">
        <v>9</v>
      </c>
      <c r="K21" s="42">
        <v>10</v>
      </c>
      <c r="L21" s="42">
        <v>11</v>
      </c>
      <c r="M21" s="42">
        <v>12</v>
      </c>
    </row>
    <row r="22" spans="1:14" x14ac:dyDescent="0.2">
      <c r="A22" s="42" t="s">
        <v>17</v>
      </c>
      <c r="B22" s="41">
        <v>0.54800000000000004</v>
      </c>
      <c r="C22" s="41">
        <v>0.54</v>
      </c>
      <c r="D22" s="41">
        <v>0.53400000000000003</v>
      </c>
      <c r="E22" s="41">
        <v>0.48899999999999999</v>
      </c>
      <c r="F22" s="41">
        <v>0.48499999999999999</v>
      </c>
      <c r="G22" s="41">
        <v>0.45500000000000002</v>
      </c>
      <c r="H22" s="41">
        <v>0.42699999999999999</v>
      </c>
      <c r="I22" s="41">
        <v>0.42599999999999999</v>
      </c>
      <c r="J22" s="41">
        <v>0.373</v>
      </c>
      <c r="K22" s="41">
        <v>0.37</v>
      </c>
      <c r="L22" s="41">
        <v>0.36799999999999999</v>
      </c>
      <c r="M22" s="41">
        <v>0.31900000000000001</v>
      </c>
      <c r="N22" s="40">
        <v>405</v>
      </c>
    </row>
    <row r="23" spans="1:14" x14ac:dyDescent="0.2">
      <c r="A23" s="42" t="s">
        <v>16</v>
      </c>
      <c r="B23" s="41">
        <v>0.34300000000000003</v>
      </c>
      <c r="C23" s="41">
        <v>0.33200000000000002</v>
      </c>
      <c r="D23" s="41">
        <v>0.27800000000000002</v>
      </c>
      <c r="E23" s="41">
        <v>0.28999999999999998</v>
      </c>
      <c r="F23" s="41">
        <v>0.27900000000000003</v>
      </c>
      <c r="G23" s="41">
        <v>0.248</v>
      </c>
      <c r="H23" s="41">
        <v>0.108</v>
      </c>
      <c r="I23" s="41">
        <v>0.107</v>
      </c>
      <c r="J23" s="41">
        <v>0.108</v>
      </c>
      <c r="K23" s="41">
        <v>0.107</v>
      </c>
      <c r="L23" s="41">
        <v>0.109</v>
      </c>
      <c r="M23" s="41">
        <v>0.11700000000000001</v>
      </c>
      <c r="N23" s="40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38</vt:i4>
      </vt:variant>
    </vt:vector>
  </HeadingPairs>
  <TitlesOfParts>
    <vt:vector size="38" baseType="lpstr">
      <vt:lpstr>LdhA_Amino_untreated</vt:lpstr>
      <vt:lpstr>LdhA_Amino_PlasmaR1</vt:lpstr>
      <vt:lpstr>LdhA_Amino_PlasmaR2</vt:lpstr>
      <vt:lpstr>LdhA_Amino_PlasmaR3</vt:lpstr>
      <vt:lpstr>LdhA_DVB_untreated</vt:lpstr>
      <vt:lpstr>LdhA_DVB_PlasmaR1</vt:lpstr>
      <vt:lpstr>LdhA_DVB_PlasmaR2</vt:lpstr>
      <vt:lpstr>LdhA_DVB_PlasmaR3</vt:lpstr>
      <vt:lpstr>LdhA_Epoxy_untreated</vt:lpstr>
      <vt:lpstr>LdhA_Epoxy_PlasmaR1</vt:lpstr>
      <vt:lpstr>LdhA_Epoxy_PlasmaR2</vt:lpstr>
      <vt:lpstr>LdhA_Epoxy_PlasmaR3</vt:lpstr>
      <vt:lpstr>LdhA_EpoxyButyl_untreated</vt:lpstr>
      <vt:lpstr>LdhA_EpoxyButyl_PlasmaR1</vt:lpstr>
      <vt:lpstr>LdhA_EpoxyButyl_PlasmaR2</vt:lpstr>
      <vt:lpstr>LdhA_EpoxyButyl_PlasmaR3</vt:lpstr>
      <vt:lpstr>LdhA_Octadecyl_untreated</vt:lpstr>
      <vt:lpstr>LdhA_Octadecyl_PlasmaR1</vt:lpstr>
      <vt:lpstr>LdhA_Octadecyl_PlasmaR2</vt:lpstr>
      <vt:lpstr>LdhA_Octadecyl_PlasmaR3</vt:lpstr>
      <vt:lpstr>LdhA_Polystyrene_untreated</vt:lpstr>
      <vt:lpstr>LdhA_Polystyrene_PlasmaR1</vt:lpstr>
      <vt:lpstr>LdhA_Polystyrene_PlasmaR2</vt:lpstr>
      <vt:lpstr>LdhA_Polystyrene_PlasmaR3</vt:lpstr>
      <vt:lpstr>LdhA_EziG1_untreated</vt:lpstr>
      <vt:lpstr>LdhA_EziG1_P1</vt:lpstr>
      <vt:lpstr>LdhA_EziG1_P2</vt:lpstr>
      <vt:lpstr>LdhA_EziG1_P3</vt:lpstr>
      <vt:lpstr>LdhA_EziG2_untreated</vt:lpstr>
      <vt:lpstr>LdhA_EziG2_P1</vt:lpstr>
      <vt:lpstr>LdhA_EziG2_P2</vt:lpstr>
      <vt:lpstr>LdhA_EziG2_P3</vt:lpstr>
      <vt:lpstr>LdhA_EziG3_untreated</vt:lpstr>
      <vt:lpstr>LdhA_EziG3_P1</vt:lpstr>
      <vt:lpstr>LdhA_EziG3_P2</vt:lpstr>
      <vt:lpstr>LdhA_EziG3_P3</vt:lpstr>
      <vt:lpstr>EziG_Together</vt:lpstr>
      <vt:lpstr>LdhA_all_beads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2020-07-21T11:36:02Z</dcterms:created>
  <dcterms:modified xsi:type="dcterms:W3CDTF">2023-12-06T09:28:06Z</dcterms:modified>
</cp:coreProperties>
</file>