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9.xml" ContentType="application/vnd.openxmlformats-officedocument.themeOverrid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0.xml" ContentType="application/vnd.openxmlformats-officedocument.themeOverrid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1.xml" ContentType="application/vnd.openxmlformats-officedocument.themeOverrid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2.xml" ContentType="application/vnd.openxmlformats-officedocument.themeOverrid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3.xml" ContentType="application/vnd.openxmlformats-officedocument.themeOverrid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4.xml" ContentType="application/vnd.openxmlformats-officedocument.themeOverrid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5.xml" ContentType="application/vnd.openxmlformats-officedocument.themeOverrid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6.xml" ContentType="application/vnd.openxmlformats-officedocument.themeOverrid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7.xml" ContentType="application/vnd.openxmlformats-officedocument.themeOverrid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8.xml" ContentType="application/vnd.openxmlformats-officedocument.themeOverrid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9.xml" ContentType="application/vnd.openxmlformats-officedocument.themeOverride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30.xml" ContentType="application/vnd.openxmlformats-officedocument.themeOverride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31.xml" ContentType="application/vnd.openxmlformats-officedocument.themeOverride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32.xml" ContentType="application/vnd.openxmlformats-officedocument.themeOverride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33.xml" ContentType="application/vnd.openxmlformats-officedocument.themeOverride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34.xml" ContentType="application/vnd.openxmlformats-officedocument.themeOverride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theme/themeOverride35.xml" ContentType="application/vnd.openxmlformats-officedocument.themeOverride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36.xml" ContentType="application/vnd.openxmlformats-officedocument.themeOverride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mDirks/Documents/PostDoc/Manuskripte/Immobilization Review/Excel Sortiert/Figure 1/LacZ/"/>
    </mc:Choice>
  </mc:AlternateContent>
  <xr:revisionPtr revIDLastSave="0" documentId="8_{398F926F-315E-3D45-8EA0-F7D7579747A0}" xr6:coauthVersionLast="47" xr6:coauthVersionMax="47" xr10:uidLastSave="{00000000-0000-0000-0000-000000000000}"/>
  <bookViews>
    <workbookView xWindow="16400" yWindow="7240" windowWidth="27440" windowHeight="16560" firstSheet="30" activeTab="36" xr2:uid="{C5D7F254-581C-804E-8478-0A37191EA2BE}"/>
  </bookViews>
  <sheets>
    <sheet name="LacZ_Amino_untreated" sheetId="2" r:id="rId1"/>
    <sheet name="LacZ_Amino_PlasmaR1" sheetId="3" r:id="rId2"/>
    <sheet name="LacZ_Amino_PlasmaR2" sheetId="4" r:id="rId3"/>
    <sheet name="LacZ_Amino_PlasmaR3" sheetId="5" r:id="rId4"/>
    <sheet name="LacZ_DVB_untreated" sheetId="6" r:id="rId5"/>
    <sheet name="LacZ_DVB_PlasmaR1" sheetId="7" r:id="rId6"/>
    <sheet name="LacZ_DVB_PlasmaR2" sheetId="8" r:id="rId7"/>
    <sheet name="LacZ_DVB_PlasmaR3" sheetId="9" r:id="rId8"/>
    <sheet name="LacZ_Epoxy_untreated" sheetId="10" r:id="rId9"/>
    <sheet name="LacZ_Epoxy_PlasmaR1" sheetId="11" r:id="rId10"/>
    <sheet name="LacZ_Epoxy_PlasmaR2" sheetId="12" r:id="rId11"/>
    <sheet name="LacZ_Epoxy_PlasmaR3" sheetId="13" r:id="rId12"/>
    <sheet name="LacZ_EpoxyButyl_untreated" sheetId="14" r:id="rId13"/>
    <sheet name="LacZ_EpoxyButyl_PlasmaR1" sheetId="15" r:id="rId14"/>
    <sheet name="LacZ_EpoxyButyl_PlasmaR2" sheetId="16" r:id="rId15"/>
    <sheet name="LacZ_EpoxyButyl_PlasmaR3" sheetId="17" r:id="rId16"/>
    <sheet name="LacZ_Octadecyl_untreated" sheetId="18" r:id="rId17"/>
    <sheet name="LacZ_Octadecyl_PlasmaR1" sheetId="19" r:id="rId18"/>
    <sheet name="LacZ_Octadecyl_PlasmaR2" sheetId="20" r:id="rId19"/>
    <sheet name="LacZ_Octadecyl_PlasmaR3" sheetId="21" r:id="rId20"/>
    <sheet name="LacZ_Polystyrene_untreated" sheetId="22" r:id="rId21"/>
    <sheet name="LacZ_Polystyrene_PlasmaR1" sheetId="23" r:id="rId22"/>
    <sheet name="LacZ_Polystyrene_PlasmaR2" sheetId="24" r:id="rId23"/>
    <sheet name="LacZ_Polystyrene_PlasmaR3" sheetId="25" r:id="rId24"/>
    <sheet name="LacZ_EziG1_untreated" sheetId="26" r:id="rId25"/>
    <sheet name="LacZ_EziG1_PlasmaR1" sheetId="27" r:id="rId26"/>
    <sheet name="LacZ_EziG1_PlasmaR2" sheetId="28" r:id="rId27"/>
    <sheet name="LacZ_EziG1_PlasmaR3" sheetId="29" r:id="rId28"/>
    <sheet name="LacZ_EziG2_untreated" sheetId="30" r:id="rId29"/>
    <sheet name="LacZ_EziG2_PlasmaR1" sheetId="31" r:id="rId30"/>
    <sheet name="LacZ_EziG2_PlasmaR2" sheetId="32" r:id="rId31"/>
    <sheet name="LacZ_EziG2_PlasmaR3" sheetId="33" r:id="rId32"/>
    <sheet name="LacZ_EziG3_untreated" sheetId="34" r:id="rId33"/>
    <sheet name="LacZ_EziG3_PlasmaR1" sheetId="35" r:id="rId34"/>
    <sheet name="LacZ_EziG3_PlasmaR2" sheetId="36" r:id="rId35"/>
    <sheet name="LacZ_EziG3_PlasmaR3" sheetId="37" r:id="rId36"/>
    <sheet name="EziG_Together" sheetId="38" r:id="rId37"/>
    <sheet name="LacZ_all_beads" sheetId="1" r:id="rId3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38" l="1"/>
  <c r="D2" i="38" s="1"/>
  <c r="C3" i="38"/>
  <c r="C4" i="38"/>
  <c r="D4" i="38"/>
  <c r="C5" i="38"/>
  <c r="D5" i="38"/>
  <c r="C8" i="38"/>
  <c r="D8" i="38" s="1"/>
  <c r="C9" i="38"/>
  <c r="D9" i="38" s="1"/>
  <c r="C10" i="38"/>
  <c r="C11" i="38"/>
  <c r="C13" i="38"/>
  <c r="D16" i="38" s="1"/>
  <c r="D13" i="38"/>
  <c r="C14" i="38"/>
  <c r="D14" i="38" s="1"/>
  <c r="C15" i="38"/>
  <c r="C16" i="38"/>
  <c r="Q3" i="37"/>
  <c r="R3" i="37"/>
  <c r="Q4" i="37"/>
  <c r="R4" i="37"/>
  <c r="Q5" i="37"/>
  <c r="R5" i="37"/>
  <c r="Q6" i="37"/>
  <c r="Q10" i="37" s="1"/>
  <c r="R6" i="37"/>
  <c r="R10" i="37" s="1"/>
  <c r="Q7" i="37"/>
  <c r="R7" i="37"/>
  <c r="Q8" i="37"/>
  <c r="R8" i="37"/>
  <c r="Q3" i="36"/>
  <c r="R3" i="36"/>
  <c r="R10" i="36" s="1"/>
  <c r="Q4" i="36"/>
  <c r="R4" i="36"/>
  <c r="Q5" i="36"/>
  <c r="R5" i="36"/>
  <c r="Q6" i="36"/>
  <c r="R6" i="36"/>
  <c r="Q7" i="36"/>
  <c r="R7" i="36"/>
  <c r="Q8" i="36"/>
  <c r="R8" i="36"/>
  <c r="Q10" i="36"/>
  <c r="Q12" i="36" s="1"/>
  <c r="Q3" i="35"/>
  <c r="R3" i="35"/>
  <c r="Q4" i="35"/>
  <c r="R4" i="35"/>
  <c r="Q5" i="35"/>
  <c r="R5" i="35"/>
  <c r="Q6" i="35"/>
  <c r="R6" i="35"/>
  <c r="R10" i="35" s="1"/>
  <c r="Q7" i="35"/>
  <c r="R7" i="35"/>
  <c r="Q8" i="35"/>
  <c r="R8" i="35"/>
  <c r="Q3" i="34"/>
  <c r="R3" i="34"/>
  <c r="Q4" i="34"/>
  <c r="R4" i="34"/>
  <c r="Q5" i="34"/>
  <c r="R5" i="34"/>
  <c r="Q6" i="34"/>
  <c r="R6" i="34"/>
  <c r="R10" i="34" s="1"/>
  <c r="Q7" i="34"/>
  <c r="R7" i="34"/>
  <c r="Q8" i="34"/>
  <c r="R8" i="34"/>
  <c r="Q3" i="33"/>
  <c r="R3" i="33"/>
  <c r="Q4" i="33"/>
  <c r="Q10" i="33" s="1"/>
  <c r="R4" i="33"/>
  <c r="Q5" i="33"/>
  <c r="R5" i="33"/>
  <c r="Q6" i="33"/>
  <c r="R6" i="33"/>
  <c r="Q7" i="33"/>
  <c r="R7" i="33"/>
  <c r="Q8" i="33"/>
  <c r="R8" i="33"/>
  <c r="Q3" i="32"/>
  <c r="Q10" i="32" s="1"/>
  <c r="R3" i="32"/>
  <c r="Q4" i="32"/>
  <c r="R4" i="32"/>
  <c r="Q5" i="32"/>
  <c r="R5" i="32"/>
  <c r="Q6" i="32"/>
  <c r="R6" i="32"/>
  <c r="R10" i="32" s="1"/>
  <c r="Q7" i="32"/>
  <c r="R7" i="32"/>
  <c r="Q8" i="32"/>
  <c r="R8" i="32"/>
  <c r="Q3" i="31"/>
  <c r="R3" i="31"/>
  <c r="Q4" i="31"/>
  <c r="R4" i="31"/>
  <c r="Q5" i="31"/>
  <c r="R5" i="31"/>
  <c r="Q6" i="31"/>
  <c r="Q10" i="31" s="1"/>
  <c r="R6" i="31"/>
  <c r="R10" i="31" s="1"/>
  <c r="Q7" i="31"/>
  <c r="R7" i="31"/>
  <c r="Q8" i="31"/>
  <c r="R8" i="31"/>
  <c r="Q3" i="30"/>
  <c r="R3" i="30"/>
  <c r="Q4" i="30"/>
  <c r="Q10" i="30" s="1"/>
  <c r="R4" i="30"/>
  <c r="Q5" i="30"/>
  <c r="R5" i="30"/>
  <c r="Q6" i="30"/>
  <c r="R6" i="30"/>
  <c r="Q7" i="30"/>
  <c r="R7" i="30"/>
  <c r="Q8" i="30"/>
  <c r="R8" i="30"/>
  <c r="R10" i="30"/>
  <c r="Q3" i="29"/>
  <c r="R3" i="29"/>
  <c r="Q4" i="29"/>
  <c r="R4" i="29"/>
  <c r="Q5" i="29"/>
  <c r="Q10" i="29" s="1"/>
  <c r="R5" i="29"/>
  <c r="Q6" i="29"/>
  <c r="R6" i="29"/>
  <c r="R10" i="29" s="1"/>
  <c r="Q7" i="29"/>
  <c r="R7" i="29"/>
  <c r="Q8" i="29"/>
  <c r="R8" i="29"/>
  <c r="Q3" i="28"/>
  <c r="R3" i="28"/>
  <c r="Q4" i="28"/>
  <c r="R4" i="28"/>
  <c r="Q5" i="28"/>
  <c r="R5" i="28"/>
  <c r="Q6" i="28"/>
  <c r="R6" i="28"/>
  <c r="R10" i="28" s="1"/>
  <c r="Q7" i="28"/>
  <c r="R7" i="28"/>
  <c r="Q8" i="28"/>
  <c r="R8" i="28"/>
  <c r="Q10" i="28"/>
  <c r="Q3" i="27"/>
  <c r="R3" i="27"/>
  <c r="Q4" i="27"/>
  <c r="R4" i="27"/>
  <c r="Q5" i="27"/>
  <c r="R5" i="27"/>
  <c r="Q6" i="27"/>
  <c r="Q10" i="27" s="1"/>
  <c r="R6" i="27"/>
  <c r="R10" i="27" s="1"/>
  <c r="Q7" i="27"/>
  <c r="R7" i="27"/>
  <c r="Q8" i="27"/>
  <c r="R8" i="27"/>
  <c r="Q3" i="26"/>
  <c r="R3" i="26"/>
  <c r="Q4" i="26"/>
  <c r="R4" i="26"/>
  <c r="Q5" i="26"/>
  <c r="R5" i="26"/>
  <c r="Q6" i="26"/>
  <c r="R6" i="26"/>
  <c r="Q7" i="26"/>
  <c r="R7" i="26"/>
  <c r="Q8" i="26"/>
  <c r="R8" i="26"/>
  <c r="Q10" i="26"/>
  <c r="Q11" i="26" s="1"/>
  <c r="R10" i="26"/>
  <c r="E15" i="38" l="1"/>
  <c r="J7" i="38" s="1"/>
  <c r="D15" i="38"/>
  <c r="D3" i="38"/>
  <c r="D11" i="38"/>
  <c r="D10" i="38"/>
  <c r="F10" i="38" s="1"/>
  <c r="K6" i="38" s="1"/>
  <c r="E10" i="38"/>
  <c r="J6" i="38" s="1"/>
  <c r="F4" i="38"/>
  <c r="K5" i="38" s="1"/>
  <c r="E4" i="38"/>
  <c r="J5" i="38" s="1"/>
  <c r="F15" i="38"/>
  <c r="K7" i="38" s="1"/>
  <c r="Q11" i="37"/>
  <c r="Q12" i="37"/>
  <c r="Q11" i="36"/>
  <c r="Q12" i="35"/>
  <c r="Q11" i="35"/>
  <c r="Q12" i="34"/>
  <c r="Q11" i="34"/>
  <c r="Q11" i="33"/>
  <c r="Q12" i="33"/>
  <c r="Q12" i="32"/>
  <c r="Q11" i="32"/>
  <c r="Q12" i="31"/>
  <c r="Q11" i="31"/>
  <c r="Q12" i="30"/>
  <c r="Q11" i="30"/>
  <c r="Q11" i="29"/>
  <c r="Q12" i="29"/>
  <c r="Q11" i="28"/>
  <c r="Q12" i="28"/>
  <c r="Q11" i="27"/>
  <c r="Q12" i="27"/>
  <c r="Q12" i="26"/>
  <c r="Q3" i="25" l="1"/>
  <c r="R3" i="25"/>
  <c r="S3" i="25"/>
  <c r="Q4" i="25"/>
  <c r="R4" i="25"/>
  <c r="S4" i="25"/>
  <c r="Q5" i="25"/>
  <c r="R5" i="25"/>
  <c r="S5" i="25"/>
  <c r="Q6" i="25"/>
  <c r="R6" i="25"/>
  <c r="S6" i="25"/>
  <c r="Q7" i="25"/>
  <c r="R7" i="25"/>
  <c r="S7" i="25"/>
  <c r="S10" i="25" s="1"/>
  <c r="Q8" i="25"/>
  <c r="R8" i="25"/>
  <c r="S8" i="25"/>
  <c r="Q3" i="24"/>
  <c r="R3" i="24"/>
  <c r="S3" i="24"/>
  <c r="Q4" i="24"/>
  <c r="R4" i="24"/>
  <c r="S4" i="24"/>
  <c r="Q5" i="24"/>
  <c r="Q10" i="24" s="1"/>
  <c r="R5" i="24"/>
  <c r="R10" i="24" s="1"/>
  <c r="S5" i="24"/>
  <c r="Q6" i="24"/>
  <c r="R6" i="24"/>
  <c r="S6" i="24"/>
  <c r="Q7" i="24"/>
  <c r="R7" i="24"/>
  <c r="S7" i="24"/>
  <c r="S10" i="24" s="1"/>
  <c r="Q8" i="24"/>
  <c r="R8" i="24"/>
  <c r="S8" i="24"/>
  <c r="Q3" i="23"/>
  <c r="R3" i="23"/>
  <c r="S3" i="23"/>
  <c r="Q4" i="23"/>
  <c r="R4" i="23"/>
  <c r="S4" i="23"/>
  <c r="S10" i="23" s="1"/>
  <c r="Q5" i="23"/>
  <c r="Q10" i="23" s="1"/>
  <c r="R5" i="23"/>
  <c r="S5" i="23"/>
  <c r="Q6" i="23"/>
  <c r="R6" i="23"/>
  <c r="S6" i="23"/>
  <c r="Q7" i="23"/>
  <c r="R7" i="23"/>
  <c r="S7" i="23"/>
  <c r="Q8" i="23"/>
  <c r="R8" i="23"/>
  <c r="S8" i="23"/>
  <c r="R10" i="23"/>
  <c r="Q3" i="22"/>
  <c r="Q10" i="22" s="1"/>
  <c r="R3" i="22"/>
  <c r="S3" i="22"/>
  <c r="Q4" i="22"/>
  <c r="R4" i="22"/>
  <c r="S4" i="22"/>
  <c r="Q5" i="22"/>
  <c r="R5" i="22"/>
  <c r="R10" i="22" s="1"/>
  <c r="S5" i="22"/>
  <c r="S10" i="22" s="1"/>
  <c r="Q6" i="22"/>
  <c r="R6" i="22"/>
  <c r="S6" i="22"/>
  <c r="Q7" i="22"/>
  <c r="R7" i="22"/>
  <c r="S7" i="22"/>
  <c r="Q8" i="22"/>
  <c r="R8" i="22"/>
  <c r="S8" i="22"/>
  <c r="Q10" i="25" l="1"/>
  <c r="Q12" i="25" s="1"/>
  <c r="R10" i="25"/>
  <c r="Q12" i="24"/>
  <c r="Q11" i="24"/>
  <c r="Q11" i="23"/>
  <c r="Q12" i="23"/>
  <c r="Q12" i="22"/>
  <c r="Q11" i="22"/>
  <c r="Q11" i="25" l="1"/>
  <c r="Q3" i="21"/>
  <c r="R3" i="21"/>
  <c r="R10" i="21" s="1"/>
  <c r="S3" i="21"/>
  <c r="Q4" i="21"/>
  <c r="R4" i="21"/>
  <c r="S4" i="21"/>
  <c r="S10" i="21" s="1"/>
  <c r="Q5" i="21"/>
  <c r="Q10" i="21" s="1"/>
  <c r="R5" i="21"/>
  <c r="S5" i="21"/>
  <c r="Q6" i="21"/>
  <c r="R6" i="21"/>
  <c r="S6" i="21"/>
  <c r="Q7" i="21"/>
  <c r="R7" i="21"/>
  <c r="S7" i="21"/>
  <c r="Q8" i="21"/>
  <c r="R8" i="21"/>
  <c r="S8" i="21"/>
  <c r="Q3" i="20"/>
  <c r="Q10" i="20" s="1"/>
  <c r="R3" i="20"/>
  <c r="S3" i="20"/>
  <c r="Q4" i="20"/>
  <c r="R4" i="20"/>
  <c r="S4" i="20"/>
  <c r="S10" i="20" s="1"/>
  <c r="Q5" i="20"/>
  <c r="R5" i="20"/>
  <c r="R10" i="20" s="1"/>
  <c r="S5" i="20"/>
  <c r="Q6" i="20"/>
  <c r="R6" i="20"/>
  <c r="S6" i="20"/>
  <c r="Q7" i="20"/>
  <c r="R7" i="20"/>
  <c r="S7" i="20"/>
  <c r="Q8" i="20"/>
  <c r="R8" i="20"/>
  <c r="S8" i="20"/>
  <c r="Q3" i="19"/>
  <c r="R3" i="19"/>
  <c r="S3" i="19"/>
  <c r="Q4" i="19"/>
  <c r="R4" i="19"/>
  <c r="S4" i="19"/>
  <c r="S10" i="19" s="1"/>
  <c r="Q5" i="19"/>
  <c r="Q10" i="19" s="1"/>
  <c r="R5" i="19"/>
  <c r="R10" i="19" s="1"/>
  <c r="S5" i="19"/>
  <c r="Q6" i="19"/>
  <c r="R6" i="19"/>
  <c r="S6" i="19"/>
  <c r="Q7" i="19"/>
  <c r="R7" i="19"/>
  <c r="S7" i="19"/>
  <c r="Q8" i="19"/>
  <c r="R8" i="19"/>
  <c r="S8" i="19"/>
  <c r="Q3" i="18"/>
  <c r="R3" i="18"/>
  <c r="R10" i="18" s="1"/>
  <c r="S3" i="18"/>
  <c r="Q4" i="18"/>
  <c r="R4" i="18"/>
  <c r="S4" i="18"/>
  <c r="S10" i="18" s="1"/>
  <c r="Q5" i="18"/>
  <c r="Q10" i="18" s="1"/>
  <c r="R5" i="18"/>
  <c r="S5" i="18"/>
  <c r="Q6" i="18"/>
  <c r="R6" i="18"/>
  <c r="S6" i="18"/>
  <c r="Q7" i="18"/>
  <c r="R7" i="18"/>
  <c r="S7" i="18"/>
  <c r="Q8" i="18"/>
  <c r="R8" i="18"/>
  <c r="S8" i="18"/>
  <c r="Q11" i="21" l="1"/>
  <c r="Q12" i="21"/>
  <c r="Q12" i="20"/>
  <c r="Q11" i="20"/>
  <c r="Q11" i="19"/>
  <c r="Q12" i="19"/>
  <c r="Q11" i="18"/>
  <c r="Q12" i="18"/>
  <c r="Q3" i="17" l="1"/>
  <c r="R3" i="17"/>
  <c r="S3" i="17"/>
  <c r="Q4" i="17"/>
  <c r="R4" i="17"/>
  <c r="S4" i="17"/>
  <c r="Q5" i="17"/>
  <c r="R5" i="17"/>
  <c r="S5" i="17"/>
  <c r="Q6" i="17"/>
  <c r="R6" i="17"/>
  <c r="S6" i="17"/>
  <c r="Q7" i="17"/>
  <c r="R7" i="17"/>
  <c r="S7" i="17"/>
  <c r="Q8" i="17"/>
  <c r="S8" i="17"/>
  <c r="Q3" i="16"/>
  <c r="R3" i="16"/>
  <c r="R10" i="16" s="1"/>
  <c r="S3" i="16"/>
  <c r="S10" i="16" s="1"/>
  <c r="Q4" i="16"/>
  <c r="R4" i="16"/>
  <c r="S4" i="16"/>
  <c r="Q5" i="16"/>
  <c r="R5" i="16"/>
  <c r="S5" i="16"/>
  <c r="Q6" i="16"/>
  <c r="R6" i="16"/>
  <c r="S6" i="16"/>
  <c r="Q7" i="16"/>
  <c r="R7" i="16"/>
  <c r="S7" i="16"/>
  <c r="Q8" i="16"/>
  <c r="Q10" i="16" s="1"/>
  <c r="R8" i="16"/>
  <c r="S8" i="16"/>
  <c r="Q3" i="15"/>
  <c r="R3" i="15"/>
  <c r="S3" i="15"/>
  <c r="Q4" i="15"/>
  <c r="R4" i="15"/>
  <c r="S4" i="15"/>
  <c r="S10" i="15" s="1"/>
  <c r="Q5" i="15"/>
  <c r="Q10" i="15" s="1"/>
  <c r="R5" i="15"/>
  <c r="R10" i="15" s="1"/>
  <c r="S5" i="15"/>
  <c r="Q6" i="15"/>
  <c r="R6" i="15"/>
  <c r="S6" i="15"/>
  <c r="Q7" i="15"/>
  <c r="R7" i="15"/>
  <c r="S7" i="15"/>
  <c r="Q8" i="15"/>
  <c r="R8" i="15"/>
  <c r="S8" i="15"/>
  <c r="Q3" i="14"/>
  <c r="R3" i="14"/>
  <c r="S3" i="14"/>
  <c r="Q4" i="14"/>
  <c r="R4" i="14"/>
  <c r="S4" i="14"/>
  <c r="S10" i="14" s="1"/>
  <c r="Q5" i="14"/>
  <c r="Q10" i="14" s="1"/>
  <c r="R5" i="14"/>
  <c r="R10" i="14" s="1"/>
  <c r="S5" i="14"/>
  <c r="Q6" i="14"/>
  <c r="R6" i="14"/>
  <c r="S6" i="14"/>
  <c r="Q7" i="14"/>
  <c r="R7" i="14"/>
  <c r="S7" i="14"/>
  <c r="Q8" i="14"/>
  <c r="R8" i="14"/>
  <c r="S8" i="14"/>
  <c r="Q10" i="17" l="1"/>
  <c r="Q11" i="17" s="1"/>
  <c r="S10" i="17"/>
  <c r="R10" i="17"/>
  <c r="Q11" i="16"/>
  <c r="Q12" i="16"/>
  <c r="Q11" i="15"/>
  <c r="Q12" i="15"/>
  <c r="Q12" i="14"/>
  <c r="Q11" i="14"/>
  <c r="Q12" i="17" l="1"/>
  <c r="Q3" i="13"/>
  <c r="R3" i="13"/>
  <c r="S3" i="13"/>
  <c r="Q4" i="13"/>
  <c r="R4" i="13"/>
  <c r="S4" i="13"/>
  <c r="S10" i="13" s="1"/>
  <c r="Q5" i="13"/>
  <c r="R5" i="13"/>
  <c r="S5" i="13"/>
  <c r="Q6" i="13"/>
  <c r="R6" i="13"/>
  <c r="S6" i="13"/>
  <c r="Q7" i="13"/>
  <c r="R7" i="13"/>
  <c r="S7" i="13"/>
  <c r="Q8" i="13"/>
  <c r="R8" i="13"/>
  <c r="S8" i="13"/>
  <c r="Q3" i="12"/>
  <c r="R3" i="12"/>
  <c r="S3" i="12"/>
  <c r="Q4" i="12"/>
  <c r="R4" i="12"/>
  <c r="R10" i="12" s="1"/>
  <c r="S4" i="12"/>
  <c r="Q5" i="12"/>
  <c r="Q10" i="12" s="1"/>
  <c r="R5" i="12"/>
  <c r="S5" i="12"/>
  <c r="Q6" i="12"/>
  <c r="R6" i="12"/>
  <c r="S6" i="12"/>
  <c r="Q7" i="12"/>
  <c r="R7" i="12"/>
  <c r="S7" i="12"/>
  <c r="S10" i="12" s="1"/>
  <c r="Q8" i="12"/>
  <c r="R8" i="12"/>
  <c r="S8" i="12"/>
  <c r="Q3" i="11"/>
  <c r="R3" i="11"/>
  <c r="S3" i="11"/>
  <c r="Q4" i="11"/>
  <c r="R4" i="11"/>
  <c r="S4" i="11"/>
  <c r="S10" i="11" s="1"/>
  <c r="Q5" i="11"/>
  <c r="Q10" i="11" s="1"/>
  <c r="R5" i="11"/>
  <c r="R10" i="11" s="1"/>
  <c r="S5" i="11"/>
  <c r="Q6" i="11"/>
  <c r="R6" i="11"/>
  <c r="S6" i="11"/>
  <c r="Q7" i="11"/>
  <c r="R7" i="11"/>
  <c r="S7" i="11"/>
  <c r="Q8" i="11"/>
  <c r="R8" i="11"/>
  <c r="S8" i="11"/>
  <c r="Q3" i="10"/>
  <c r="R3" i="10"/>
  <c r="S3" i="10"/>
  <c r="S10" i="10" s="1"/>
  <c r="Q4" i="10"/>
  <c r="R4" i="10"/>
  <c r="R10" i="10" s="1"/>
  <c r="S4" i="10"/>
  <c r="Q5" i="10"/>
  <c r="Q10" i="10" s="1"/>
  <c r="R5" i="10"/>
  <c r="S5" i="10"/>
  <c r="Q6" i="10"/>
  <c r="R6" i="10"/>
  <c r="S6" i="10"/>
  <c r="Q7" i="10"/>
  <c r="R7" i="10"/>
  <c r="S7" i="10"/>
  <c r="Q8" i="10"/>
  <c r="R8" i="10"/>
  <c r="S8" i="10"/>
  <c r="R10" i="13" l="1"/>
  <c r="Q10" i="13"/>
  <c r="Q12" i="13" s="1"/>
  <c r="Q12" i="12"/>
  <c r="Q11" i="12"/>
  <c r="Q11" i="11"/>
  <c r="Q12" i="11"/>
  <c r="Q11" i="10"/>
  <c r="Q12" i="10"/>
  <c r="Q11" i="13" l="1"/>
  <c r="Q3" i="9"/>
  <c r="R3" i="9"/>
  <c r="S3" i="9"/>
  <c r="Q4" i="9"/>
  <c r="R4" i="9"/>
  <c r="S4" i="9"/>
  <c r="Q5" i="9"/>
  <c r="R5" i="9"/>
  <c r="S5" i="9"/>
  <c r="Q6" i="9"/>
  <c r="R6" i="9"/>
  <c r="S6" i="9"/>
  <c r="Q7" i="9"/>
  <c r="R7" i="9"/>
  <c r="S7" i="9"/>
  <c r="Q8" i="9"/>
  <c r="R8" i="9"/>
  <c r="S8" i="9"/>
  <c r="Q3" i="8"/>
  <c r="Q10" i="8" s="1"/>
  <c r="R3" i="8"/>
  <c r="S3" i="8"/>
  <c r="Q4" i="8"/>
  <c r="R4" i="8"/>
  <c r="S4" i="8"/>
  <c r="S10" i="8" s="1"/>
  <c r="Q5" i="8"/>
  <c r="R5" i="8"/>
  <c r="R10" i="8" s="1"/>
  <c r="S5" i="8"/>
  <c r="Q6" i="8"/>
  <c r="R6" i="8"/>
  <c r="S6" i="8"/>
  <c r="Q7" i="8"/>
  <c r="R7" i="8"/>
  <c r="S7" i="8"/>
  <c r="Q8" i="8"/>
  <c r="R8" i="8"/>
  <c r="S8" i="8"/>
  <c r="Q3" i="7"/>
  <c r="R3" i="7"/>
  <c r="S3" i="7"/>
  <c r="Q4" i="7"/>
  <c r="R4" i="7"/>
  <c r="S4" i="7"/>
  <c r="S10" i="7" s="1"/>
  <c r="Q5" i="7"/>
  <c r="Q10" i="7" s="1"/>
  <c r="R5" i="7"/>
  <c r="S5" i="7"/>
  <c r="Q6" i="7"/>
  <c r="R6" i="7"/>
  <c r="S6" i="7"/>
  <c r="Q7" i="7"/>
  <c r="R7" i="7"/>
  <c r="S7" i="7"/>
  <c r="Q8" i="7"/>
  <c r="R8" i="7"/>
  <c r="S8" i="7"/>
  <c r="R10" i="7"/>
  <c r="Q3" i="6"/>
  <c r="R3" i="6"/>
  <c r="S3" i="6"/>
  <c r="Q4" i="6"/>
  <c r="R4" i="6"/>
  <c r="S4" i="6"/>
  <c r="Q5" i="6"/>
  <c r="R5" i="6"/>
  <c r="R10" i="6" s="1"/>
  <c r="S5" i="6"/>
  <c r="Q6" i="6"/>
  <c r="R6" i="6"/>
  <c r="S6" i="6"/>
  <c r="Q7" i="6"/>
  <c r="R7" i="6"/>
  <c r="S7" i="6"/>
  <c r="Q8" i="6"/>
  <c r="Q10" i="6" s="1"/>
  <c r="R8" i="6"/>
  <c r="S8" i="6"/>
  <c r="S10" i="6"/>
  <c r="Q10" i="9" l="1"/>
  <c r="S10" i="9"/>
  <c r="Q11" i="9" s="1"/>
  <c r="R10" i="9"/>
  <c r="Q12" i="9"/>
  <c r="Q12" i="8"/>
  <c r="Q11" i="8"/>
  <c r="Q11" i="7"/>
  <c r="Q12" i="7"/>
  <c r="Q12" i="6"/>
  <c r="Q11" i="6"/>
  <c r="Q3" i="5" l="1"/>
  <c r="R3" i="5"/>
  <c r="S3" i="5"/>
  <c r="S16" i="5" s="1"/>
  <c r="Q4" i="5"/>
  <c r="R4" i="5"/>
  <c r="R16" i="5" s="1"/>
  <c r="S4" i="5"/>
  <c r="Q5" i="5"/>
  <c r="R5" i="5"/>
  <c r="S5" i="5"/>
  <c r="Q6" i="5"/>
  <c r="R6" i="5"/>
  <c r="S6" i="5"/>
  <c r="Q7" i="5"/>
  <c r="R7" i="5"/>
  <c r="S7" i="5"/>
  <c r="S10" i="5" s="1"/>
  <c r="Q8" i="5"/>
  <c r="R8" i="5"/>
  <c r="S8" i="5"/>
  <c r="Q16" i="5"/>
  <c r="Q3" i="4"/>
  <c r="R3" i="4"/>
  <c r="S3" i="4"/>
  <c r="Q4" i="4"/>
  <c r="R4" i="4"/>
  <c r="S4" i="4"/>
  <c r="S16" i="4" s="1"/>
  <c r="Q5" i="4"/>
  <c r="Q10" i="4" s="1"/>
  <c r="R5" i="4"/>
  <c r="R16" i="4" s="1"/>
  <c r="Q18" i="4" s="1"/>
  <c r="S5" i="4"/>
  <c r="Q6" i="4"/>
  <c r="R6" i="4"/>
  <c r="S6" i="4"/>
  <c r="Q7" i="4"/>
  <c r="R7" i="4"/>
  <c r="S7" i="4"/>
  <c r="Q8" i="4"/>
  <c r="R8" i="4"/>
  <c r="S8" i="4"/>
  <c r="Q16" i="4"/>
  <c r="Q3" i="3"/>
  <c r="R3" i="3"/>
  <c r="R16" i="3" s="1"/>
  <c r="S3" i="3"/>
  <c r="S16" i="3" s="1"/>
  <c r="Q4" i="3"/>
  <c r="R4" i="3"/>
  <c r="S4" i="3"/>
  <c r="Q5" i="3"/>
  <c r="R5" i="3"/>
  <c r="R10" i="3" s="1"/>
  <c r="S5" i="3"/>
  <c r="Q6" i="3"/>
  <c r="R6" i="3"/>
  <c r="S6" i="3"/>
  <c r="Q7" i="3"/>
  <c r="R7" i="3"/>
  <c r="S7" i="3"/>
  <c r="Q8" i="3"/>
  <c r="Q10" i="3" s="1"/>
  <c r="R8" i="3"/>
  <c r="S8" i="3"/>
  <c r="Q16" i="3"/>
  <c r="Q17" i="3" s="1"/>
  <c r="Q3" i="2"/>
  <c r="R3" i="2"/>
  <c r="S3" i="2"/>
  <c r="Q4" i="2"/>
  <c r="R4" i="2"/>
  <c r="S4" i="2"/>
  <c r="S16" i="2" s="1"/>
  <c r="Q5" i="2"/>
  <c r="Q10" i="2" s="1"/>
  <c r="R5" i="2"/>
  <c r="R16" i="2" s="1"/>
  <c r="S5" i="2"/>
  <c r="Q6" i="2"/>
  <c r="R6" i="2"/>
  <c r="S6" i="2"/>
  <c r="Q7" i="2"/>
  <c r="R7" i="2"/>
  <c r="S7" i="2"/>
  <c r="Q8" i="2"/>
  <c r="R8" i="2"/>
  <c r="S8" i="2"/>
  <c r="Q16" i="2"/>
  <c r="Q10" i="5" l="1"/>
  <c r="Q17" i="5"/>
  <c r="R10" i="5"/>
  <c r="Q11" i="5"/>
  <c r="Q12" i="5"/>
  <c r="Q18" i="5"/>
  <c r="Q17" i="4"/>
  <c r="S10" i="4"/>
  <c r="R10" i="4"/>
  <c r="Q11" i="4" s="1"/>
  <c r="S10" i="3"/>
  <c r="Q11" i="3" s="1"/>
  <c r="Q18" i="3"/>
  <c r="Q17" i="2"/>
  <c r="S10" i="2"/>
  <c r="Q18" i="2"/>
  <c r="R10" i="2"/>
  <c r="Q11" i="2" s="1"/>
  <c r="Q12" i="4" l="1"/>
  <c r="Q12" i="3"/>
  <c r="Q12" i="2"/>
  <c r="J20" i="1" l="1"/>
  <c r="J19" i="1"/>
  <c r="J18" i="1"/>
  <c r="J17" i="1"/>
  <c r="J13" i="1"/>
  <c r="J12" i="1"/>
  <c r="J11" i="1"/>
  <c r="J10" i="1"/>
  <c r="J6" i="1" l="1"/>
  <c r="J5" i="1"/>
  <c r="J4" i="1"/>
  <c r="J3" i="1"/>
  <c r="B20" i="1" l="1"/>
  <c r="B19" i="1"/>
  <c r="B18" i="1"/>
  <c r="B17" i="1"/>
  <c r="B13" i="1" l="1"/>
  <c r="B12" i="1"/>
  <c r="B11" i="1"/>
  <c r="B10" i="1"/>
  <c r="B6" i="1" l="1"/>
  <c r="B5" i="1"/>
  <c r="B4" i="1"/>
  <c r="B3" i="1"/>
  <c r="L17" i="1" l="1"/>
  <c r="L18" i="1" l="1"/>
  <c r="L20" i="1"/>
  <c r="L19" i="1"/>
  <c r="N17" i="1" l="1"/>
  <c r="G28" i="1" s="1"/>
  <c r="M17" i="1"/>
  <c r="F28" i="1" s="1"/>
  <c r="L11" i="1" l="1"/>
  <c r="L12" i="1"/>
  <c r="L13" i="1"/>
  <c r="L10" i="1"/>
  <c r="L5" i="1" l="1"/>
  <c r="L6" i="1"/>
  <c r="L3" i="1"/>
  <c r="L4" i="1"/>
  <c r="M10" i="1" l="1"/>
  <c r="F27" i="1" s="1"/>
  <c r="N10" i="1"/>
  <c r="G27" i="1" s="1"/>
  <c r="M3" i="1"/>
  <c r="F25" i="1" s="1"/>
  <c r="N3" i="1"/>
  <c r="G25" i="1" s="1"/>
  <c r="D17" i="1" l="1"/>
  <c r="D19" i="1"/>
  <c r="D18" i="1"/>
  <c r="D20" i="1"/>
  <c r="F17" i="1" l="1"/>
  <c r="G24" i="1" s="1"/>
  <c r="E17" i="1"/>
  <c r="F24" i="1" s="1"/>
  <c r="D10" i="1"/>
  <c r="D12" i="1" l="1"/>
  <c r="D11" i="1"/>
  <c r="D13" i="1"/>
  <c r="F10" i="1" l="1"/>
  <c r="G26" i="1" s="1"/>
  <c r="E10" i="1" l="1"/>
  <c r="F26" i="1" s="1"/>
  <c r="D3" i="1" l="1"/>
  <c r="D5" i="1"/>
  <c r="D6" i="1"/>
  <c r="D4" i="1"/>
  <c r="F3" i="1" l="1"/>
  <c r="G23" i="1" s="1"/>
  <c r="E3" i="1"/>
  <c r="F23" i="1" s="1"/>
</calcChain>
</file>

<file path=xl/sharedStrings.xml><?xml version="1.0" encoding="utf-8"?>
<sst xmlns="http://schemas.openxmlformats.org/spreadsheetml/2006/main" count="774" uniqueCount="36">
  <si>
    <t>untreated</t>
  </si>
  <si>
    <t>plasma 1</t>
  </si>
  <si>
    <t>plasma 2</t>
  </si>
  <si>
    <t>plasma 3</t>
  </si>
  <si>
    <t>Amino</t>
  </si>
  <si>
    <t>DVB</t>
  </si>
  <si>
    <t>Epoxy</t>
  </si>
  <si>
    <t>STABWN</t>
  </si>
  <si>
    <t>Epoxy Butyl</t>
  </si>
  <si>
    <t>Octadecyl</t>
  </si>
  <si>
    <t>Epoxy-Butyl</t>
  </si>
  <si>
    <t>Polystyrene</t>
  </si>
  <si>
    <t>Sample</t>
  </si>
  <si>
    <t>raw data</t>
  </si>
  <si>
    <t>Residual activity [%]</t>
  </si>
  <si>
    <t>Mean</t>
  </si>
  <si>
    <t>H</t>
  </si>
  <si>
    <t>G</t>
  </si>
  <si>
    <t>STABW</t>
  </si>
  <si>
    <t>mean</t>
  </si>
  <si>
    <t>linear activity</t>
  </si>
  <si>
    <t>Average activity</t>
  </si>
  <si>
    <t>StabW</t>
  </si>
  <si>
    <t>raw activity</t>
  </si>
  <si>
    <t>R3</t>
  </si>
  <si>
    <t>R2</t>
  </si>
  <si>
    <t>R1</t>
  </si>
  <si>
    <t>time [s]</t>
  </si>
  <si>
    <t>P3</t>
  </si>
  <si>
    <t>P2</t>
  </si>
  <si>
    <t>P1</t>
  </si>
  <si>
    <t xml:space="preserve">untreated </t>
  </si>
  <si>
    <t>EziG3</t>
  </si>
  <si>
    <t>EziG2</t>
  </si>
  <si>
    <t>EziG1</t>
  </si>
  <si>
    <t>slope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</si>
</sst>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AE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5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3" borderId="2" xfId="0" applyFill="1" applyBorder="1"/>
    <xf numFmtId="0" fontId="0" fillId="3" borderId="1" xfId="0" applyFill="1" applyBorder="1"/>
    <xf numFmtId="0" fontId="0" fillId="4" borderId="2" xfId="0" applyFill="1" applyBorder="1"/>
    <xf numFmtId="0" fontId="0" fillId="4" borderId="1" xfId="0" applyFill="1" applyBorder="1"/>
    <xf numFmtId="0" fontId="0" fillId="5" borderId="2" xfId="0" applyFill="1" applyBorder="1"/>
    <xf numFmtId="0" fontId="0" fillId="5" borderId="1" xfId="0" applyFill="1" applyBorder="1"/>
    <xf numFmtId="0" fontId="1" fillId="2" borderId="2" xfId="0" applyFont="1" applyFill="1" applyBorder="1"/>
    <xf numFmtId="0" fontId="1" fillId="3" borderId="2" xfId="0" applyFont="1" applyFill="1" applyBorder="1"/>
    <xf numFmtId="0" fontId="1" fillId="4" borderId="2" xfId="0" applyFont="1" applyFill="1" applyBorder="1"/>
    <xf numFmtId="0" fontId="1" fillId="5" borderId="2" xfId="0" applyFont="1" applyFill="1" applyBorder="1"/>
    <xf numFmtId="0" fontId="0" fillId="0" borderId="1" xfId="0" applyBorder="1"/>
    <xf numFmtId="0" fontId="1" fillId="6" borderId="2" xfId="0" applyFont="1" applyFill="1" applyBorder="1"/>
    <xf numFmtId="0" fontId="0" fillId="6" borderId="2" xfId="0" applyFill="1" applyBorder="1"/>
    <xf numFmtId="0" fontId="0" fillId="6" borderId="1" xfId="0" applyFill="1" applyBorder="1"/>
    <xf numFmtId="0" fontId="1" fillId="7" borderId="2" xfId="0" applyFont="1" applyFill="1" applyBorder="1"/>
    <xf numFmtId="0" fontId="0" fillId="7" borderId="2" xfId="0" applyFill="1" applyBorder="1"/>
    <xf numFmtId="0" fontId="0" fillId="7" borderId="1" xfId="0" applyFill="1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3" xfId="0" applyBorder="1"/>
    <xf numFmtId="0" fontId="0" fillId="0" borderId="13" xfId="0" applyBorder="1"/>
    <xf numFmtId="0" fontId="1" fillId="0" borderId="7" xfId="0" applyFont="1" applyBorder="1"/>
    <xf numFmtId="0" fontId="1" fillId="0" borderId="10" xfId="0" applyFont="1" applyBorder="1"/>
    <xf numFmtId="0" fontId="1" fillId="0" borderId="12" xfId="0" applyFont="1" applyBorder="1"/>
    <xf numFmtId="0" fontId="1" fillId="2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0" borderId="0" xfId="1"/>
    <xf numFmtId="0" fontId="3" fillId="8" borderId="0" xfId="1" applyFont="1" applyFill="1" applyAlignment="1">
      <alignment horizontal="center" vertical="center"/>
    </xf>
    <xf numFmtId="0" fontId="4" fillId="0" borderId="0" xfId="1" applyFont="1" applyAlignment="1">
      <alignment horizontal="left" vertical="center" wrapText="1" indent="1"/>
    </xf>
    <xf numFmtId="0" fontId="6" fillId="0" borderId="14" xfId="2" applyFont="1" applyBorder="1" applyAlignment="1">
      <alignment horizontal="center" vertical="center" wrapText="1"/>
    </xf>
    <xf numFmtId="0" fontId="7" fillId="9" borderId="14" xfId="1" applyFont="1" applyFill="1" applyBorder="1" applyAlignment="1">
      <alignment horizontal="center" vertical="center" wrapText="1"/>
    </xf>
    <xf numFmtId="0" fontId="2" fillId="9" borderId="14" xfId="1" applyFill="1" applyBorder="1" applyAlignment="1">
      <alignment horizontal="left" vertical="center" wrapText="1" indent="1"/>
    </xf>
    <xf numFmtId="0" fontId="2" fillId="0" borderId="1" xfId="1" applyBorder="1"/>
    <xf numFmtId="0" fontId="3" fillId="8" borderId="1" xfId="1" applyFont="1" applyFill="1" applyBorder="1" applyAlignment="1">
      <alignment horizontal="center" vertical="center" wrapText="1"/>
    </xf>
    <xf numFmtId="0" fontId="3" fillId="8" borderId="1" xfId="1" applyFont="1" applyFill="1" applyBorder="1" applyAlignment="1">
      <alignment horizontal="center" vertical="center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</cellXfs>
  <cellStyles count="3">
    <cellStyle name="Standard" xfId="0" builtinId="0"/>
    <cellStyle name="Standard 2" xfId="1" xr:uid="{D8CF074F-DE6D-494A-8480-7F955CF0A889}"/>
    <cellStyle name="Standard 2 2" xfId="2" xr:uid="{49E5165F-58AA-BD42-938B-F47C2D0A4126}"/>
  </cellStyles>
  <dxfs count="0"/>
  <tableStyles count="0" defaultTableStyle="TableStyleMedium2" defaultPivotStyle="PivotStyleLight16"/>
  <colors>
    <mruColors>
      <color rgb="FFFFAE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1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2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3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4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5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6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LacZ_Amino_untreated!$Q$2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LacZ_Amino_untreated!$P$3:$P$8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LacZ_Amino_untreated!$Q$3:$Q$8</c:f>
              <c:numCache>
                <c:formatCode>General</c:formatCode>
                <c:ptCount val="6"/>
                <c:pt idx="0">
                  <c:v>6.9000000000000006E-2</c:v>
                </c:pt>
                <c:pt idx="1">
                  <c:v>0.51700000000000002</c:v>
                </c:pt>
                <c:pt idx="2">
                  <c:v>0.8</c:v>
                </c:pt>
                <c:pt idx="3">
                  <c:v>0.90900000000000003</c:v>
                </c:pt>
                <c:pt idx="4">
                  <c:v>0.94599999999999995</c:v>
                </c:pt>
                <c:pt idx="5">
                  <c:v>0.91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0F-2549-831A-9FFFDAC3CC65}"/>
            </c:ext>
          </c:extLst>
        </c:ser>
        <c:ser>
          <c:idx val="1"/>
          <c:order val="1"/>
          <c:tx>
            <c:strRef>
              <c:f>LacZ_Amino_untreated!$R$2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LacZ_Amino_untreated!$P$3:$P$8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LacZ_Amino_untreated!$R$3:$R$8</c:f>
              <c:numCache>
                <c:formatCode>General</c:formatCode>
                <c:ptCount val="6"/>
                <c:pt idx="0">
                  <c:v>6.4000000000000001E-2</c:v>
                </c:pt>
                <c:pt idx="1">
                  <c:v>0.43</c:v>
                </c:pt>
                <c:pt idx="2">
                  <c:v>0.71399999999999997</c:v>
                </c:pt>
                <c:pt idx="3">
                  <c:v>0.86299999999999999</c:v>
                </c:pt>
                <c:pt idx="4">
                  <c:v>0.94699999999999995</c:v>
                </c:pt>
                <c:pt idx="5">
                  <c:v>0.92700000000000005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0F-2549-831A-9FFFDAC3CC65}"/>
            </c:ext>
          </c:extLst>
        </c:ser>
        <c:ser>
          <c:idx val="2"/>
          <c:order val="2"/>
          <c:tx>
            <c:strRef>
              <c:f>LacZ_Amino_untreated!$S$2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LacZ_Amino_untreated!$P$3:$P$8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LacZ_Amino_untreated!$S$3:$S$8</c:f>
              <c:numCache>
                <c:formatCode>General</c:formatCode>
                <c:ptCount val="6"/>
                <c:pt idx="0">
                  <c:v>6.7000000000000004E-2</c:v>
                </c:pt>
                <c:pt idx="1">
                  <c:v>0.41799999999999998</c:v>
                </c:pt>
                <c:pt idx="2">
                  <c:v>0.7</c:v>
                </c:pt>
                <c:pt idx="3">
                  <c:v>0.876</c:v>
                </c:pt>
                <c:pt idx="4">
                  <c:v>0.95</c:v>
                </c:pt>
                <c:pt idx="5">
                  <c:v>1.0049999999999999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0F-2549-831A-9FFFDAC3C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LacZ_Amino_untreated!$A$405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LacZ_Epoxy_PlasmaR1!$Q$2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LacZ_Epoxy_PlasmaR1!$P$3:$P$8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LacZ_Epoxy_PlasmaR1!$Q$3:$Q$8</c:f>
              <c:numCache>
                <c:formatCode>General</c:formatCode>
                <c:ptCount val="6"/>
                <c:pt idx="0">
                  <c:v>4.9000000000000002E-2</c:v>
                </c:pt>
                <c:pt idx="1">
                  <c:v>0.17599999999999999</c:v>
                </c:pt>
                <c:pt idx="2">
                  <c:v>0.30299999999999999</c:v>
                </c:pt>
                <c:pt idx="3">
                  <c:v>0.42899999999999999</c:v>
                </c:pt>
                <c:pt idx="4">
                  <c:v>0.54200000000000004</c:v>
                </c:pt>
                <c:pt idx="5">
                  <c:v>0.64200000000000002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42-5F46-B323-1608DE30552D}"/>
            </c:ext>
          </c:extLst>
        </c:ser>
        <c:ser>
          <c:idx val="1"/>
          <c:order val="1"/>
          <c:tx>
            <c:strRef>
              <c:f>LacZ_Epoxy_PlasmaR1!$R$2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LacZ_Epoxy_PlasmaR1!$P$3:$P$8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LacZ_Epoxy_PlasmaR1!$R$3:$R$8</c:f>
              <c:numCache>
                <c:formatCode>General</c:formatCode>
                <c:ptCount val="6"/>
                <c:pt idx="0">
                  <c:v>4.9000000000000002E-2</c:v>
                </c:pt>
                <c:pt idx="1">
                  <c:v>0.19800000000000001</c:v>
                </c:pt>
                <c:pt idx="2">
                  <c:v>0.33500000000000002</c:v>
                </c:pt>
                <c:pt idx="3">
                  <c:v>0.45600000000000002</c:v>
                </c:pt>
                <c:pt idx="4">
                  <c:v>0.56000000000000005</c:v>
                </c:pt>
                <c:pt idx="5">
                  <c:v>0.60299999999999998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542-5F46-B323-1608DE30552D}"/>
            </c:ext>
          </c:extLst>
        </c:ser>
        <c:ser>
          <c:idx val="2"/>
          <c:order val="2"/>
          <c:tx>
            <c:strRef>
              <c:f>LacZ_Epoxy_PlasmaR1!$S$2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LacZ_Epoxy_PlasmaR1!$P$3:$P$8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LacZ_Epoxy_PlasmaR1!$S$3:$S$8</c:f>
              <c:numCache>
                <c:formatCode>General</c:formatCode>
                <c:ptCount val="6"/>
                <c:pt idx="0">
                  <c:v>5.0999999999999997E-2</c:v>
                </c:pt>
                <c:pt idx="1">
                  <c:v>0.216</c:v>
                </c:pt>
                <c:pt idx="2">
                  <c:v>0.35699999999999998</c:v>
                </c:pt>
                <c:pt idx="3">
                  <c:v>0.48299999999999998</c:v>
                </c:pt>
                <c:pt idx="4">
                  <c:v>0.57699999999999996</c:v>
                </c:pt>
                <c:pt idx="5">
                  <c:v>0.622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542-5F46-B323-1608DE305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LacZ_Epoxy_PlasmaR1!$A$405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LacZ_Epoxy_PlasmaR2!$Q$2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LacZ_Epoxy_PlasmaR2!$P$3:$P$8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LacZ_Epoxy_PlasmaR2!$Q$3:$Q$8</c:f>
              <c:numCache>
                <c:formatCode>General</c:formatCode>
                <c:ptCount val="6"/>
                <c:pt idx="0">
                  <c:v>4.7E-2</c:v>
                </c:pt>
                <c:pt idx="1">
                  <c:v>0.14599999999999999</c:v>
                </c:pt>
                <c:pt idx="2">
                  <c:v>0.249</c:v>
                </c:pt>
                <c:pt idx="3">
                  <c:v>0.35299999999999998</c:v>
                </c:pt>
                <c:pt idx="4">
                  <c:v>0.45800000000000002</c:v>
                </c:pt>
                <c:pt idx="5">
                  <c:v>0.54900000000000004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6B-2543-8387-E8404771B5E3}"/>
            </c:ext>
          </c:extLst>
        </c:ser>
        <c:ser>
          <c:idx val="1"/>
          <c:order val="1"/>
          <c:tx>
            <c:strRef>
              <c:f>LacZ_Epoxy_PlasmaR2!$R$2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LacZ_Epoxy_PlasmaR2!$P$3:$P$8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LacZ_Epoxy_PlasmaR2!$R$3:$R$8</c:f>
              <c:numCache>
                <c:formatCode>General</c:formatCode>
                <c:ptCount val="6"/>
                <c:pt idx="0">
                  <c:v>4.5999999999999999E-2</c:v>
                </c:pt>
                <c:pt idx="1">
                  <c:v>0.125</c:v>
                </c:pt>
                <c:pt idx="2">
                  <c:v>0.215</c:v>
                </c:pt>
                <c:pt idx="3">
                  <c:v>0.316</c:v>
                </c:pt>
                <c:pt idx="4">
                  <c:v>0.41599999999999998</c:v>
                </c:pt>
                <c:pt idx="5">
                  <c:v>0.505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6B-2543-8387-E8404771B5E3}"/>
            </c:ext>
          </c:extLst>
        </c:ser>
        <c:ser>
          <c:idx val="2"/>
          <c:order val="2"/>
          <c:tx>
            <c:strRef>
              <c:f>LacZ_Epoxy_PlasmaR2!$S$2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LacZ_Epoxy_PlasmaR2!$P$3:$P$8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LacZ_Epoxy_PlasmaR2!$S$3:$S$8</c:f>
              <c:numCache>
                <c:formatCode>General</c:formatCode>
                <c:ptCount val="6"/>
                <c:pt idx="0">
                  <c:v>4.4999999999999998E-2</c:v>
                </c:pt>
                <c:pt idx="1">
                  <c:v>0.11899999999999999</c:v>
                </c:pt>
                <c:pt idx="2">
                  <c:v>0.19600000000000001</c:v>
                </c:pt>
                <c:pt idx="3">
                  <c:v>0.28399999999999997</c:v>
                </c:pt>
                <c:pt idx="4">
                  <c:v>0.378</c:v>
                </c:pt>
                <c:pt idx="5">
                  <c:v>0.47399999999999998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66B-2543-8387-E8404771B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LacZ_Epoxy_PlasmaR2!$A$405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LacZ_Epoxy_PlasmaR3!$Q$2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LacZ_Epoxy_PlasmaR3!$P$3:$P$8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LacZ_Epoxy_PlasmaR3!$Q$3:$Q$8</c:f>
              <c:numCache>
                <c:formatCode>General</c:formatCode>
                <c:ptCount val="6"/>
                <c:pt idx="0">
                  <c:v>5.0999999999999997E-2</c:v>
                </c:pt>
                <c:pt idx="1">
                  <c:v>0.18099999999999999</c:v>
                </c:pt>
                <c:pt idx="2">
                  <c:v>0.29199999999999998</c:v>
                </c:pt>
                <c:pt idx="3">
                  <c:v>0.41799999999999998</c:v>
                </c:pt>
                <c:pt idx="4">
                  <c:v>0.52400000000000002</c:v>
                </c:pt>
                <c:pt idx="5">
                  <c:v>0.59399999999999997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4B-1D42-B683-5932074BEEFF}"/>
            </c:ext>
          </c:extLst>
        </c:ser>
        <c:ser>
          <c:idx val="1"/>
          <c:order val="1"/>
          <c:tx>
            <c:strRef>
              <c:f>LacZ_Epoxy_PlasmaR3!$R$2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LacZ_Epoxy_PlasmaR3!$P$3:$P$8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LacZ_Epoxy_PlasmaR3!$R$3:$R$8</c:f>
              <c:numCache>
                <c:formatCode>General</c:formatCode>
                <c:ptCount val="6"/>
                <c:pt idx="0">
                  <c:v>4.7E-2</c:v>
                </c:pt>
                <c:pt idx="1">
                  <c:v>0.151</c:v>
                </c:pt>
                <c:pt idx="2">
                  <c:v>0.24399999999999999</c:v>
                </c:pt>
                <c:pt idx="3">
                  <c:v>0.35199999999999998</c:v>
                </c:pt>
                <c:pt idx="4">
                  <c:v>0.46300000000000002</c:v>
                </c:pt>
                <c:pt idx="5">
                  <c:v>0.55900000000000005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E4B-1D42-B683-5932074BEEFF}"/>
            </c:ext>
          </c:extLst>
        </c:ser>
        <c:ser>
          <c:idx val="2"/>
          <c:order val="2"/>
          <c:tx>
            <c:strRef>
              <c:f>LacZ_Epoxy_PlasmaR3!$S$2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LacZ_Epoxy_PlasmaR3!$P$3:$P$8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LacZ_Epoxy_PlasmaR3!$S$3:$S$8</c:f>
              <c:numCache>
                <c:formatCode>General</c:formatCode>
                <c:ptCount val="6"/>
                <c:pt idx="0">
                  <c:v>4.7E-2</c:v>
                </c:pt>
                <c:pt idx="1">
                  <c:v>0.13600000000000001</c:v>
                </c:pt>
                <c:pt idx="2">
                  <c:v>0.222</c:v>
                </c:pt>
                <c:pt idx="3">
                  <c:v>0.32200000000000001</c:v>
                </c:pt>
                <c:pt idx="4">
                  <c:v>0.42699999999999999</c:v>
                </c:pt>
                <c:pt idx="5">
                  <c:v>0.52800000000000002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E4B-1D42-B683-5932074BE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LacZ_Epoxy_PlasmaR3!$A$405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LacZ_EpoxyButyl_untreated!$Q$2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LacZ_EpoxyButyl_untreated!$P$3:$P$8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LacZ_EpoxyButyl_untreated!$Q$3:$Q$8</c:f>
              <c:numCache>
                <c:formatCode>General</c:formatCode>
                <c:ptCount val="6"/>
                <c:pt idx="0">
                  <c:v>4.3999999999999997E-2</c:v>
                </c:pt>
                <c:pt idx="1">
                  <c:v>0.153</c:v>
                </c:pt>
                <c:pt idx="2">
                  <c:v>0.25</c:v>
                </c:pt>
                <c:pt idx="3">
                  <c:v>0.33200000000000002</c:v>
                </c:pt>
                <c:pt idx="4">
                  <c:v>0.45900000000000002</c:v>
                </c:pt>
                <c:pt idx="5">
                  <c:v>0.54800000000000004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01-6446-96E4-DA81EF127A59}"/>
            </c:ext>
          </c:extLst>
        </c:ser>
        <c:ser>
          <c:idx val="1"/>
          <c:order val="1"/>
          <c:tx>
            <c:strRef>
              <c:f>LacZ_EpoxyButyl_untreated!$R$2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LacZ_EpoxyButyl_untreated!$P$3:$P$8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LacZ_EpoxyButyl_untreated!$R$3:$R$8</c:f>
              <c:numCache>
                <c:formatCode>General</c:formatCode>
                <c:ptCount val="6"/>
                <c:pt idx="0">
                  <c:v>4.8000000000000001E-2</c:v>
                </c:pt>
                <c:pt idx="1">
                  <c:v>0.192</c:v>
                </c:pt>
                <c:pt idx="2">
                  <c:v>0.32200000000000001</c:v>
                </c:pt>
                <c:pt idx="3">
                  <c:v>0.435</c:v>
                </c:pt>
                <c:pt idx="4">
                  <c:v>0.56799999999999995</c:v>
                </c:pt>
                <c:pt idx="5">
                  <c:v>0.67100000000000004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C01-6446-96E4-DA81EF127A59}"/>
            </c:ext>
          </c:extLst>
        </c:ser>
        <c:ser>
          <c:idx val="2"/>
          <c:order val="2"/>
          <c:tx>
            <c:strRef>
              <c:f>LacZ_EpoxyButyl_untreated!$S$2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LacZ_EpoxyButyl_untreated!$P$3:$P$8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LacZ_EpoxyButyl_untreated!$S$3:$S$8</c:f>
              <c:numCache>
                <c:formatCode>General</c:formatCode>
                <c:ptCount val="6"/>
                <c:pt idx="0">
                  <c:v>4.8000000000000001E-2</c:v>
                </c:pt>
                <c:pt idx="1">
                  <c:v>0.217</c:v>
                </c:pt>
                <c:pt idx="2">
                  <c:v>0.39600000000000002</c:v>
                </c:pt>
                <c:pt idx="3">
                  <c:v>0.50800000000000001</c:v>
                </c:pt>
                <c:pt idx="4">
                  <c:v>0.63400000000000001</c:v>
                </c:pt>
                <c:pt idx="5">
                  <c:v>0.752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C01-6446-96E4-DA81EF127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LacZ_EpoxyButyl_untreated!$A$405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LacZ_EpoxyButyl_PlasmaR1!$Q$2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LacZ_EpoxyButyl_PlasmaR1!$P$3:$P$8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LacZ_EpoxyButyl_PlasmaR1!$Q$3:$Q$8</c:f>
              <c:numCache>
                <c:formatCode>General</c:formatCode>
                <c:ptCount val="6"/>
                <c:pt idx="0">
                  <c:v>4.4999999999999998E-2</c:v>
                </c:pt>
                <c:pt idx="1">
                  <c:v>0.16500000000000001</c:v>
                </c:pt>
                <c:pt idx="2">
                  <c:v>0.25</c:v>
                </c:pt>
                <c:pt idx="3">
                  <c:v>0.33600000000000002</c:v>
                </c:pt>
                <c:pt idx="4">
                  <c:v>0.439</c:v>
                </c:pt>
                <c:pt idx="5">
                  <c:v>0.51900000000000002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26-9541-BCA2-9781C54A6C19}"/>
            </c:ext>
          </c:extLst>
        </c:ser>
        <c:ser>
          <c:idx val="1"/>
          <c:order val="1"/>
          <c:tx>
            <c:strRef>
              <c:f>LacZ_EpoxyButyl_PlasmaR1!$R$2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LacZ_EpoxyButyl_PlasmaR1!$P$3:$P$8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LacZ_EpoxyButyl_PlasmaR1!$R$3:$R$8</c:f>
              <c:numCache>
                <c:formatCode>General</c:formatCode>
                <c:ptCount val="6"/>
                <c:pt idx="0">
                  <c:v>4.4999999999999998E-2</c:v>
                </c:pt>
                <c:pt idx="1">
                  <c:v>0.16</c:v>
                </c:pt>
                <c:pt idx="2">
                  <c:v>0.249</c:v>
                </c:pt>
                <c:pt idx="3">
                  <c:v>0.33300000000000002</c:v>
                </c:pt>
                <c:pt idx="4">
                  <c:v>0.45</c:v>
                </c:pt>
                <c:pt idx="5">
                  <c:v>0.56999999999999995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F26-9541-BCA2-9781C54A6C19}"/>
            </c:ext>
          </c:extLst>
        </c:ser>
        <c:ser>
          <c:idx val="2"/>
          <c:order val="2"/>
          <c:tx>
            <c:strRef>
              <c:f>LacZ_EpoxyButyl_PlasmaR1!$S$2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LacZ_EpoxyButyl_PlasmaR1!$P$3:$P$8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LacZ_EpoxyButyl_PlasmaR1!$S$3:$S$8</c:f>
              <c:numCache>
                <c:formatCode>General</c:formatCode>
                <c:ptCount val="6"/>
                <c:pt idx="0">
                  <c:v>4.7E-2</c:v>
                </c:pt>
                <c:pt idx="1">
                  <c:v>0.191</c:v>
                </c:pt>
                <c:pt idx="2">
                  <c:v>0.29699999999999999</c:v>
                </c:pt>
                <c:pt idx="3">
                  <c:v>0.42</c:v>
                </c:pt>
                <c:pt idx="4">
                  <c:v>0.51600000000000001</c:v>
                </c:pt>
                <c:pt idx="5">
                  <c:v>0.64200000000000002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F26-9541-BCA2-9781C54A6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LacZ_EpoxyButyl_PlasmaR1!$A$405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LacZ_EpoxyButyl_PlasmaR2!$Q$2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LacZ_EpoxyButyl_PlasmaR2!$P$3:$P$8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LacZ_EpoxyButyl_PlasmaR2!$Q$3:$Q$8</c:f>
              <c:numCache>
                <c:formatCode>General</c:formatCode>
                <c:ptCount val="6"/>
                <c:pt idx="0">
                  <c:v>4.7E-2</c:v>
                </c:pt>
                <c:pt idx="1">
                  <c:v>0.189</c:v>
                </c:pt>
                <c:pt idx="2">
                  <c:v>0.31</c:v>
                </c:pt>
                <c:pt idx="3">
                  <c:v>0.42099999999999999</c:v>
                </c:pt>
                <c:pt idx="4">
                  <c:v>0.53400000000000003</c:v>
                </c:pt>
                <c:pt idx="5">
                  <c:v>0.64100000000000001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FA-0446-92DF-555B43F6D265}"/>
            </c:ext>
          </c:extLst>
        </c:ser>
        <c:ser>
          <c:idx val="1"/>
          <c:order val="1"/>
          <c:tx>
            <c:strRef>
              <c:f>LacZ_EpoxyButyl_PlasmaR2!$R$2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LacZ_EpoxyButyl_PlasmaR2!$P$3:$P$8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LacZ_EpoxyButyl_PlasmaR2!$R$3:$R$8</c:f>
              <c:numCache>
                <c:formatCode>General</c:formatCode>
                <c:ptCount val="6"/>
                <c:pt idx="0">
                  <c:v>4.7E-2</c:v>
                </c:pt>
                <c:pt idx="1">
                  <c:v>0.185</c:v>
                </c:pt>
                <c:pt idx="2">
                  <c:v>0.30099999999999999</c:v>
                </c:pt>
                <c:pt idx="3">
                  <c:v>0.41799999999999998</c:v>
                </c:pt>
                <c:pt idx="4">
                  <c:v>0.54100000000000004</c:v>
                </c:pt>
                <c:pt idx="5">
                  <c:v>0.63500000000000001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BFA-0446-92DF-555B43F6D265}"/>
            </c:ext>
          </c:extLst>
        </c:ser>
        <c:ser>
          <c:idx val="2"/>
          <c:order val="2"/>
          <c:tx>
            <c:strRef>
              <c:f>LacZ_EpoxyButyl_PlasmaR2!$S$2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LacZ_EpoxyButyl_PlasmaR2!$P$3:$P$8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LacZ_EpoxyButyl_PlasmaR2!$S$3:$S$8</c:f>
              <c:numCache>
                <c:formatCode>General</c:formatCode>
                <c:ptCount val="6"/>
                <c:pt idx="0">
                  <c:v>5.1999999999999998E-2</c:v>
                </c:pt>
                <c:pt idx="1">
                  <c:v>0.26800000000000002</c:v>
                </c:pt>
                <c:pt idx="2">
                  <c:v>0.44900000000000001</c:v>
                </c:pt>
                <c:pt idx="3">
                  <c:v>0.57399999999999995</c:v>
                </c:pt>
                <c:pt idx="4">
                  <c:v>0.67600000000000005</c:v>
                </c:pt>
                <c:pt idx="5">
                  <c:v>0.73099999999999998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BFA-0446-92DF-555B43F6D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LacZ_EpoxyButyl_PlasmaR2!$A$405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LacZ_EpoxyButyl_PlasmaR3!$Q$2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LacZ_EpoxyButyl_PlasmaR3!$P$3:$P$8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LacZ_EpoxyButyl_PlasmaR3!$Q$3:$Q$8</c:f>
              <c:numCache>
                <c:formatCode>General</c:formatCode>
                <c:ptCount val="6"/>
                <c:pt idx="0">
                  <c:v>4.8000000000000001E-2</c:v>
                </c:pt>
                <c:pt idx="1">
                  <c:v>0.17799999999999999</c:v>
                </c:pt>
                <c:pt idx="2">
                  <c:v>0.28299999999999997</c:v>
                </c:pt>
                <c:pt idx="3">
                  <c:v>0.38800000000000001</c:v>
                </c:pt>
                <c:pt idx="4">
                  <c:v>0.499</c:v>
                </c:pt>
                <c:pt idx="5">
                  <c:v>0.61299999999999999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99-4C4C-B8AE-FBA1E102F4C2}"/>
            </c:ext>
          </c:extLst>
        </c:ser>
        <c:ser>
          <c:idx val="1"/>
          <c:order val="1"/>
          <c:tx>
            <c:strRef>
              <c:f>LacZ_EpoxyButyl_PlasmaR3!$R$2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LacZ_EpoxyButyl_PlasmaR3!$P$3:$P$8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LacZ_EpoxyButyl_PlasmaR3!$R$3:$R$8</c:f>
              <c:numCache>
                <c:formatCode>General</c:formatCode>
                <c:ptCount val="6"/>
                <c:pt idx="0">
                  <c:v>0.06</c:v>
                </c:pt>
                <c:pt idx="1">
                  <c:v>0.246</c:v>
                </c:pt>
                <c:pt idx="2">
                  <c:v>0.38800000000000001</c:v>
                </c:pt>
                <c:pt idx="3">
                  <c:v>0.50800000000000001</c:v>
                </c:pt>
                <c:pt idx="4">
                  <c:v>0.61199999999999999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099-4C4C-B8AE-FBA1E102F4C2}"/>
            </c:ext>
          </c:extLst>
        </c:ser>
        <c:ser>
          <c:idx val="2"/>
          <c:order val="2"/>
          <c:tx>
            <c:strRef>
              <c:f>LacZ_EpoxyButyl_PlasmaR3!$S$2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LacZ_EpoxyButyl_PlasmaR3!$P$3:$P$8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LacZ_EpoxyButyl_PlasmaR3!$S$3:$S$8</c:f>
              <c:numCache>
                <c:formatCode>General</c:formatCode>
                <c:ptCount val="6"/>
                <c:pt idx="0">
                  <c:v>0.05</c:v>
                </c:pt>
                <c:pt idx="1">
                  <c:v>0.26700000000000002</c:v>
                </c:pt>
                <c:pt idx="2">
                  <c:v>0.42499999999999999</c:v>
                </c:pt>
                <c:pt idx="3">
                  <c:v>0.55300000000000005</c:v>
                </c:pt>
                <c:pt idx="4">
                  <c:v>0.64800000000000002</c:v>
                </c:pt>
                <c:pt idx="5">
                  <c:v>0.77300000000000002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099-4C4C-B8AE-FBA1E102F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LacZ_EpoxyButyl_PlasmaR3!$A$405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LacZ_Octadecyl_untreated!$Q$2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LacZ_Octadecyl_untreated!$P$3:$P$8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LacZ_Octadecyl_untreated!$Q$3:$Q$8</c:f>
              <c:numCache>
                <c:formatCode>General</c:formatCode>
                <c:ptCount val="6"/>
                <c:pt idx="0">
                  <c:v>4.3999999999999997E-2</c:v>
                </c:pt>
                <c:pt idx="1">
                  <c:v>0.13200000000000001</c:v>
                </c:pt>
                <c:pt idx="2">
                  <c:v>0.21099999999999999</c:v>
                </c:pt>
                <c:pt idx="3">
                  <c:v>0.308</c:v>
                </c:pt>
                <c:pt idx="4">
                  <c:v>0.39800000000000002</c:v>
                </c:pt>
                <c:pt idx="5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AA-CD4C-ADAD-A68FBA5CCFA3}"/>
            </c:ext>
          </c:extLst>
        </c:ser>
        <c:ser>
          <c:idx val="1"/>
          <c:order val="1"/>
          <c:tx>
            <c:strRef>
              <c:f>LacZ_Octadecyl_untreated!$R$2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LacZ_Octadecyl_untreated!$P$3:$P$8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LacZ_Octadecyl_untreated!$R$3:$R$8</c:f>
              <c:numCache>
                <c:formatCode>General</c:formatCode>
                <c:ptCount val="6"/>
                <c:pt idx="0">
                  <c:v>4.7E-2</c:v>
                </c:pt>
                <c:pt idx="1">
                  <c:v>0.17199999999999999</c:v>
                </c:pt>
                <c:pt idx="2">
                  <c:v>0.28299999999999997</c:v>
                </c:pt>
                <c:pt idx="3">
                  <c:v>0.41399999999999998</c:v>
                </c:pt>
                <c:pt idx="4">
                  <c:v>0.53100000000000003</c:v>
                </c:pt>
                <c:pt idx="5">
                  <c:v>0.63800000000000001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AA-CD4C-ADAD-A68FBA5CCFA3}"/>
            </c:ext>
          </c:extLst>
        </c:ser>
        <c:ser>
          <c:idx val="2"/>
          <c:order val="2"/>
          <c:tx>
            <c:strRef>
              <c:f>LacZ_Octadecyl_untreated!$S$2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LacZ_Octadecyl_untreated!$P$3:$P$8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LacZ_Octadecyl_untreated!$S$3:$S$8</c:f>
              <c:numCache>
                <c:formatCode>General</c:formatCode>
                <c:ptCount val="6"/>
                <c:pt idx="0">
                  <c:v>4.8000000000000001E-2</c:v>
                </c:pt>
                <c:pt idx="1">
                  <c:v>0.17599999999999999</c:v>
                </c:pt>
                <c:pt idx="2">
                  <c:v>0.27900000000000003</c:v>
                </c:pt>
                <c:pt idx="3">
                  <c:v>0.40300000000000002</c:v>
                </c:pt>
                <c:pt idx="4">
                  <c:v>0.48799999999999999</c:v>
                </c:pt>
                <c:pt idx="5">
                  <c:v>0.622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2AA-CD4C-ADAD-A68FBA5CC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LacZ_Octadecyl_untreated!$A$405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LacZ_Octadecyl_PlasmaR1!$Q$2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LacZ_Octadecyl_PlasmaR1!$P$3:$P$8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LacZ_Octadecyl_PlasmaR1!$Q$3:$Q$8</c:f>
              <c:numCache>
                <c:formatCode>General</c:formatCode>
                <c:ptCount val="6"/>
                <c:pt idx="0">
                  <c:v>4.3999999999999997E-2</c:v>
                </c:pt>
                <c:pt idx="1">
                  <c:v>0.13300000000000001</c:v>
                </c:pt>
                <c:pt idx="2">
                  <c:v>0.218</c:v>
                </c:pt>
                <c:pt idx="3">
                  <c:v>0.29799999999999999</c:v>
                </c:pt>
                <c:pt idx="4">
                  <c:v>0.39700000000000002</c:v>
                </c:pt>
                <c:pt idx="5">
                  <c:v>0.48099999999999998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0D-3140-84D2-5980CFCF2ED6}"/>
            </c:ext>
          </c:extLst>
        </c:ser>
        <c:ser>
          <c:idx val="1"/>
          <c:order val="1"/>
          <c:tx>
            <c:strRef>
              <c:f>LacZ_Octadecyl_PlasmaR1!$R$2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LacZ_Octadecyl_PlasmaR1!$P$3:$P$8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LacZ_Octadecyl_PlasmaR1!$R$3:$R$8</c:f>
              <c:numCache>
                <c:formatCode>General</c:formatCode>
                <c:ptCount val="6"/>
                <c:pt idx="0">
                  <c:v>4.3999999999999997E-2</c:v>
                </c:pt>
                <c:pt idx="1">
                  <c:v>0.11899999999999999</c:v>
                </c:pt>
                <c:pt idx="2">
                  <c:v>0.17699999999999999</c:v>
                </c:pt>
                <c:pt idx="3">
                  <c:v>0.246</c:v>
                </c:pt>
                <c:pt idx="4">
                  <c:v>0.33200000000000002</c:v>
                </c:pt>
                <c:pt idx="5">
                  <c:v>0.40600000000000003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0D-3140-84D2-5980CFCF2ED6}"/>
            </c:ext>
          </c:extLst>
        </c:ser>
        <c:ser>
          <c:idx val="2"/>
          <c:order val="2"/>
          <c:tx>
            <c:strRef>
              <c:f>LacZ_Octadecyl_PlasmaR1!$S$2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LacZ_Octadecyl_PlasmaR1!$P$3:$P$8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LacZ_Octadecyl_PlasmaR1!$S$3:$S$8</c:f>
              <c:numCache>
                <c:formatCode>General</c:formatCode>
                <c:ptCount val="6"/>
                <c:pt idx="0">
                  <c:v>4.3999999999999997E-2</c:v>
                </c:pt>
                <c:pt idx="1">
                  <c:v>0.14099999999999999</c:v>
                </c:pt>
                <c:pt idx="2">
                  <c:v>0.221</c:v>
                </c:pt>
                <c:pt idx="3">
                  <c:v>0.311</c:v>
                </c:pt>
                <c:pt idx="4">
                  <c:v>0.39900000000000002</c:v>
                </c:pt>
                <c:pt idx="5">
                  <c:v>0.48799999999999999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20D-3140-84D2-5980CFCF2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LacZ_Octadecyl_PlasmaR1!$A$405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LacZ_Octadecyl_PlasmaR2!$Q$2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LacZ_Octadecyl_PlasmaR2!$P$3:$P$8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LacZ_Octadecyl_PlasmaR2!$Q$3:$Q$8</c:f>
              <c:numCache>
                <c:formatCode>General</c:formatCode>
                <c:ptCount val="6"/>
                <c:pt idx="0">
                  <c:v>4.3999999999999997E-2</c:v>
                </c:pt>
                <c:pt idx="1">
                  <c:v>0.113</c:v>
                </c:pt>
                <c:pt idx="2">
                  <c:v>0.18</c:v>
                </c:pt>
                <c:pt idx="3">
                  <c:v>0.249</c:v>
                </c:pt>
                <c:pt idx="4">
                  <c:v>0.32500000000000001</c:v>
                </c:pt>
                <c:pt idx="5">
                  <c:v>0.41399999999999998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07-DB48-ADEF-7383555B9AFC}"/>
            </c:ext>
          </c:extLst>
        </c:ser>
        <c:ser>
          <c:idx val="1"/>
          <c:order val="1"/>
          <c:tx>
            <c:strRef>
              <c:f>LacZ_Octadecyl_PlasmaR2!$R$2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LacZ_Octadecyl_PlasmaR2!$P$3:$P$8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LacZ_Octadecyl_PlasmaR2!$R$3:$R$8</c:f>
              <c:numCache>
                <c:formatCode>General</c:formatCode>
                <c:ptCount val="6"/>
                <c:pt idx="0">
                  <c:v>4.2999999999999997E-2</c:v>
                </c:pt>
                <c:pt idx="1">
                  <c:v>0.121</c:v>
                </c:pt>
                <c:pt idx="2">
                  <c:v>0.187</c:v>
                </c:pt>
                <c:pt idx="3">
                  <c:v>0.25700000000000001</c:v>
                </c:pt>
                <c:pt idx="4">
                  <c:v>0.32700000000000001</c:v>
                </c:pt>
                <c:pt idx="5">
                  <c:v>0.39400000000000002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D07-DB48-ADEF-7383555B9AFC}"/>
            </c:ext>
          </c:extLst>
        </c:ser>
        <c:ser>
          <c:idx val="2"/>
          <c:order val="2"/>
          <c:tx>
            <c:strRef>
              <c:f>LacZ_Octadecyl_PlasmaR2!$S$2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LacZ_Octadecyl_PlasmaR2!$P$3:$P$8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LacZ_Octadecyl_PlasmaR2!$S$3:$S$8</c:f>
              <c:numCache>
                <c:formatCode>General</c:formatCode>
                <c:ptCount val="6"/>
                <c:pt idx="0">
                  <c:v>4.4999999999999998E-2</c:v>
                </c:pt>
                <c:pt idx="1">
                  <c:v>0.13500000000000001</c:v>
                </c:pt>
                <c:pt idx="2">
                  <c:v>0.21299999999999999</c:v>
                </c:pt>
                <c:pt idx="3">
                  <c:v>0.3</c:v>
                </c:pt>
                <c:pt idx="4">
                  <c:v>0.38700000000000001</c:v>
                </c:pt>
                <c:pt idx="5">
                  <c:v>0.47099999999999997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D07-DB48-ADEF-7383555B9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LacZ_Octadecyl_PlasmaR2!$A$405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LacZ_Amino_PlasmaR1!$Q$2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LacZ_Amino_PlasmaR1!$P$3:$P$8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LacZ_Amino_PlasmaR1!$Q$3:$Q$8</c:f>
              <c:numCache>
                <c:formatCode>General</c:formatCode>
                <c:ptCount val="6"/>
                <c:pt idx="0">
                  <c:v>6.4000000000000001E-2</c:v>
                </c:pt>
                <c:pt idx="1">
                  <c:v>0.44600000000000001</c:v>
                </c:pt>
                <c:pt idx="2">
                  <c:v>0.70099999999999996</c:v>
                </c:pt>
                <c:pt idx="3">
                  <c:v>0.86799999999999999</c:v>
                </c:pt>
                <c:pt idx="4">
                  <c:v>0.92800000000000005</c:v>
                </c:pt>
                <c:pt idx="5">
                  <c:v>0.90200000000000002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66-774F-92D2-6CFCAF68B4FB}"/>
            </c:ext>
          </c:extLst>
        </c:ser>
        <c:ser>
          <c:idx val="1"/>
          <c:order val="1"/>
          <c:tx>
            <c:strRef>
              <c:f>LacZ_Amino_PlasmaR1!$R$2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LacZ_Amino_PlasmaR1!$P$3:$P$8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LacZ_Amino_PlasmaR1!$R$3:$R$8</c:f>
              <c:numCache>
                <c:formatCode>General</c:formatCode>
                <c:ptCount val="6"/>
                <c:pt idx="0">
                  <c:v>8.2000000000000003E-2</c:v>
                </c:pt>
                <c:pt idx="1">
                  <c:v>0.51900000000000002</c:v>
                </c:pt>
                <c:pt idx="2">
                  <c:v>0.77600000000000002</c:v>
                </c:pt>
                <c:pt idx="3">
                  <c:v>0.86799999999999999</c:v>
                </c:pt>
                <c:pt idx="4">
                  <c:v>0.86499999999999999</c:v>
                </c:pt>
                <c:pt idx="5">
                  <c:v>0.88900000000000001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66-774F-92D2-6CFCAF68B4FB}"/>
            </c:ext>
          </c:extLst>
        </c:ser>
        <c:ser>
          <c:idx val="2"/>
          <c:order val="2"/>
          <c:tx>
            <c:strRef>
              <c:f>LacZ_Amino_PlasmaR1!$S$2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LacZ_Amino_PlasmaR1!$P$3:$P$8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LacZ_Amino_PlasmaR1!$S$3:$S$8</c:f>
              <c:numCache>
                <c:formatCode>General</c:formatCode>
                <c:ptCount val="6"/>
                <c:pt idx="0">
                  <c:v>6.6000000000000003E-2</c:v>
                </c:pt>
                <c:pt idx="1">
                  <c:v>0.44</c:v>
                </c:pt>
                <c:pt idx="2">
                  <c:v>0.76600000000000001</c:v>
                </c:pt>
                <c:pt idx="3">
                  <c:v>0.83599999999999997</c:v>
                </c:pt>
                <c:pt idx="4">
                  <c:v>0.88700000000000001</c:v>
                </c:pt>
                <c:pt idx="5">
                  <c:v>0.94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D66-774F-92D2-6CFCAF68B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LacZ_Amino_PlasmaR1!$A$405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LacZ_Octadecyl_PlasmaR3!$Q$2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LacZ_Octadecyl_PlasmaR3!$P$3:$P$8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LacZ_Octadecyl_PlasmaR3!$Q$3:$Q$8</c:f>
              <c:numCache>
                <c:formatCode>General</c:formatCode>
                <c:ptCount val="6"/>
                <c:pt idx="0">
                  <c:v>4.4999999999999998E-2</c:v>
                </c:pt>
                <c:pt idx="1">
                  <c:v>0.11</c:v>
                </c:pt>
                <c:pt idx="2">
                  <c:v>0.16700000000000001</c:v>
                </c:pt>
                <c:pt idx="3">
                  <c:v>0.214</c:v>
                </c:pt>
                <c:pt idx="4">
                  <c:v>0.26600000000000001</c:v>
                </c:pt>
                <c:pt idx="5">
                  <c:v>0.316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F0-1F43-A61B-9B4210A5E140}"/>
            </c:ext>
          </c:extLst>
        </c:ser>
        <c:ser>
          <c:idx val="1"/>
          <c:order val="1"/>
          <c:tx>
            <c:strRef>
              <c:f>LacZ_Octadecyl_PlasmaR3!$R$2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LacZ_Octadecyl_PlasmaR3!$P$3:$P$8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LacZ_Octadecyl_PlasmaR3!$R$3:$R$8</c:f>
              <c:numCache>
                <c:formatCode>General</c:formatCode>
                <c:ptCount val="6"/>
                <c:pt idx="0">
                  <c:v>0.05</c:v>
                </c:pt>
                <c:pt idx="1">
                  <c:v>0.13500000000000001</c:v>
                </c:pt>
                <c:pt idx="2">
                  <c:v>0.20699999999999999</c:v>
                </c:pt>
                <c:pt idx="3">
                  <c:v>0.27500000000000002</c:v>
                </c:pt>
                <c:pt idx="4">
                  <c:v>0.34499999999999997</c:v>
                </c:pt>
                <c:pt idx="5">
                  <c:v>0.47699999999999998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1F0-1F43-A61B-9B4210A5E140}"/>
            </c:ext>
          </c:extLst>
        </c:ser>
        <c:ser>
          <c:idx val="2"/>
          <c:order val="2"/>
          <c:tx>
            <c:strRef>
              <c:f>LacZ_Octadecyl_PlasmaR3!$S$2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LacZ_Octadecyl_PlasmaR3!$P$3:$P$8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LacZ_Octadecyl_PlasmaR3!$S$3:$S$8</c:f>
              <c:numCache>
                <c:formatCode>General</c:formatCode>
                <c:ptCount val="6"/>
                <c:pt idx="0">
                  <c:v>4.3999999999999997E-2</c:v>
                </c:pt>
                <c:pt idx="1">
                  <c:v>0.128</c:v>
                </c:pt>
                <c:pt idx="2">
                  <c:v>0.20699999999999999</c:v>
                </c:pt>
                <c:pt idx="3">
                  <c:v>0.29899999999999999</c:v>
                </c:pt>
                <c:pt idx="4">
                  <c:v>0.36799999999999999</c:v>
                </c:pt>
                <c:pt idx="5">
                  <c:v>0.50800000000000001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1F0-1F43-A61B-9B4210A5E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LacZ_Octadecyl_PlasmaR3!$A$405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LacZ_Polystyrene_untreated!$Q$2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LacZ_Polystyrene_untreated!$P$3:$P$8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LacZ_Polystyrene_untreated!$Q$3:$Q$8</c:f>
              <c:numCache>
                <c:formatCode>General</c:formatCode>
                <c:ptCount val="6"/>
                <c:pt idx="0">
                  <c:v>4.2999999999999997E-2</c:v>
                </c:pt>
                <c:pt idx="1">
                  <c:v>0.115</c:v>
                </c:pt>
                <c:pt idx="2">
                  <c:v>0.17299999999999999</c:v>
                </c:pt>
                <c:pt idx="3">
                  <c:v>0.224</c:v>
                </c:pt>
                <c:pt idx="4">
                  <c:v>0.27200000000000002</c:v>
                </c:pt>
                <c:pt idx="5">
                  <c:v>0.309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84-5649-9ECF-75ABB0174B8B}"/>
            </c:ext>
          </c:extLst>
        </c:ser>
        <c:ser>
          <c:idx val="1"/>
          <c:order val="1"/>
          <c:tx>
            <c:strRef>
              <c:f>LacZ_Polystyrene_untreated!$R$2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LacZ_Polystyrene_untreated!$P$3:$P$8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LacZ_Polystyrene_untreated!$R$3:$R$8</c:f>
              <c:numCache>
                <c:formatCode>General</c:formatCode>
                <c:ptCount val="6"/>
                <c:pt idx="0">
                  <c:v>4.3999999999999997E-2</c:v>
                </c:pt>
                <c:pt idx="1">
                  <c:v>0.114</c:v>
                </c:pt>
                <c:pt idx="2">
                  <c:v>0.16800000000000001</c:v>
                </c:pt>
                <c:pt idx="3">
                  <c:v>0.21099999999999999</c:v>
                </c:pt>
                <c:pt idx="4">
                  <c:v>0.25700000000000001</c:v>
                </c:pt>
                <c:pt idx="5">
                  <c:v>0.29599999999999999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84-5649-9ECF-75ABB0174B8B}"/>
            </c:ext>
          </c:extLst>
        </c:ser>
        <c:ser>
          <c:idx val="2"/>
          <c:order val="2"/>
          <c:tx>
            <c:strRef>
              <c:f>LacZ_Polystyrene_untreated!$S$2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LacZ_Polystyrene_untreated!$P$3:$P$8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LacZ_Polystyrene_untreated!$S$3:$S$8</c:f>
              <c:numCache>
                <c:formatCode>General</c:formatCode>
                <c:ptCount val="6"/>
                <c:pt idx="0">
                  <c:v>4.2000000000000003E-2</c:v>
                </c:pt>
                <c:pt idx="1">
                  <c:v>0.10100000000000001</c:v>
                </c:pt>
                <c:pt idx="2">
                  <c:v>0.14799999999999999</c:v>
                </c:pt>
                <c:pt idx="3">
                  <c:v>0.19600000000000001</c:v>
                </c:pt>
                <c:pt idx="4">
                  <c:v>0.24099999999999999</c:v>
                </c:pt>
                <c:pt idx="5">
                  <c:v>0.28199999999999997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A84-5649-9ECF-75ABB0174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LacZ_Polystyrene_untreated!$A$405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LacZ_Polystyrene_PlasmaR1!$Q$2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LacZ_Polystyrene_PlasmaR1!$P$3:$P$8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LacZ_Polystyrene_PlasmaR1!$Q$3:$Q$8</c:f>
              <c:numCache>
                <c:formatCode>General</c:formatCode>
                <c:ptCount val="6"/>
                <c:pt idx="0">
                  <c:v>4.2000000000000003E-2</c:v>
                </c:pt>
                <c:pt idx="1">
                  <c:v>8.4000000000000005E-2</c:v>
                </c:pt>
                <c:pt idx="2">
                  <c:v>0.124</c:v>
                </c:pt>
                <c:pt idx="3">
                  <c:v>0.159</c:v>
                </c:pt>
                <c:pt idx="4">
                  <c:v>0.20200000000000001</c:v>
                </c:pt>
                <c:pt idx="5">
                  <c:v>0.222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AB-4A4F-8912-CA3414575DF4}"/>
            </c:ext>
          </c:extLst>
        </c:ser>
        <c:ser>
          <c:idx val="1"/>
          <c:order val="1"/>
          <c:tx>
            <c:strRef>
              <c:f>LacZ_Polystyrene_PlasmaR1!$R$2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LacZ_Polystyrene_PlasmaR1!$P$3:$P$8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LacZ_Polystyrene_PlasmaR1!$R$3:$R$8</c:f>
              <c:numCache>
                <c:formatCode>General</c:formatCode>
                <c:ptCount val="6"/>
                <c:pt idx="0">
                  <c:v>4.2000000000000003E-2</c:v>
                </c:pt>
                <c:pt idx="1">
                  <c:v>9.6000000000000002E-2</c:v>
                </c:pt>
                <c:pt idx="2">
                  <c:v>0.13800000000000001</c:v>
                </c:pt>
                <c:pt idx="3">
                  <c:v>0.17299999999999999</c:v>
                </c:pt>
                <c:pt idx="4">
                  <c:v>0.20599999999999999</c:v>
                </c:pt>
                <c:pt idx="5">
                  <c:v>0.23100000000000001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AB-4A4F-8912-CA3414575DF4}"/>
            </c:ext>
          </c:extLst>
        </c:ser>
        <c:ser>
          <c:idx val="2"/>
          <c:order val="2"/>
          <c:tx>
            <c:strRef>
              <c:f>LacZ_Polystyrene_PlasmaR1!$S$2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LacZ_Polystyrene_PlasmaR1!$P$3:$P$8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LacZ_Polystyrene_PlasmaR1!$S$3:$S$8</c:f>
              <c:numCache>
                <c:formatCode>General</c:formatCode>
                <c:ptCount val="6"/>
                <c:pt idx="0">
                  <c:v>4.2000000000000003E-2</c:v>
                </c:pt>
                <c:pt idx="1">
                  <c:v>8.6999999999999994E-2</c:v>
                </c:pt>
                <c:pt idx="2">
                  <c:v>0.123</c:v>
                </c:pt>
                <c:pt idx="3">
                  <c:v>0.158</c:v>
                </c:pt>
                <c:pt idx="4">
                  <c:v>0.192</c:v>
                </c:pt>
                <c:pt idx="5">
                  <c:v>0.22500000000000001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EAB-4A4F-8912-CA3414575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LacZ_Polystyrene_PlasmaR1!$A$405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LacZ_Polystyrene_PlasmaR2!$Q$2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LacZ_Polystyrene_PlasmaR2!$P$3:$P$8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LacZ_Polystyrene_PlasmaR2!$Q$3:$Q$8</c:f>
              <c:numCache>
                <c:formatCode>General</c:formatCode>
                <c:ptCount val="6"/>
                <c:pt idx="0">
                  <c:v>4.2000000000000003E-2</c:v>
                </c:pt>
                <c:pt idx="1">
                  <c:v>9.9000000000000005E-2</c:v>
                </c:pt>
                <c:pt idx="2">
                  <c:v>0.13100000000000001</c:v>
                </c:pt>
                <c:pt idx="3">
                  <c:v>0.17</c:v>
                </c:pt>
                <c:pt idx="4">
                  <c:v>0.20399999999999999</c:v>
                </c:pt>
                <c:pt idx="5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59-9649-9333-2F53F4217375}"/>
            </c:ext>
          </c:extLst>
        </c:ser>
        <c:ser>
          <c:idx val="1"/>
          <c:order val="1"/>
          <c:tx>
            <c:strRef>
              <c:f>LacZ_Polystyrene_PlasmaR2!$R$2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LacZ_Polystyrene_PlasmaR2!$P$3:$P$8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LacZ_Polystyrene_PlasmaR2!$R$3:$R$8</c:f>
              <c:numCache>
                <c:formatCode>General</c:formatCode>
                <c:ptCount val="6"/>
                <c:pt idx="0">
                  <c:v>4.2999999999999997E-2</c:v>
                </c:pt>
                <c:pt idx="1">
                  <c:v>0.08</c:v>
                </c:pt>
                <c:pt idx="2">
                  <c:v>0.11</c:v>
                </c:pt>
                <c:pt idx="3">
                  <c:v>0.14299999999999999</c:v>
                </c:pt>
                <c:pt idx="4">
                  <c:v>0.16700000000000001</c:v>
                </c:pt>
                <c:pt idx="5">
                  <c:v>0.19600000000000001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59-9649-9333-2F53F4217375}"/>
            </c:ext>
          </c:extLst>
        </c:ser>
        <c:ser>
          <c:idx val="2"/>
          <c:order val="2"/>
          <c:tx>
            <c:strRef>
              <c:f>LacZ_Polystyrene_PlasmaR2!$S$2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LacZ_Polystyrene_PlasmaR2!$P$3:$P$8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LacZ_Polystyrene_PlasmaR2!$S$3:$S$8</c:f>
              <c:numCache>
                <c:formatCode>General</c:formatCode>
                <c:ptCount val="6"/>
                <c:pt idx="0">
                  <c:v>4.3999999999999997E-2</c:v>
                </c:pt>
                <c:pt idx="1">
                  <c:v>8.6999999999999994E-2</c:v>
                </c:pt>
                <c:pt idx="2">
                  <c:v>0.125</c:v>
                </c:pt>
                <c:pt idx="3">
                  <c:v>0.16800000000000001</c:v>
                </c:pt>
                <c:pt idx="4">
                  <c:v>0.20699999999999999</c:v>
                </c:pt>
                <c:pt idx="5">
                  <c:v>0.22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959-9649-9333-2F53F4217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LacZ_Polystyrene_PlasmaR2!$A$405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LacZ_Polystyrene_PlasmaR3!$Q$2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LacZ_Polystyrene_PlasmaR3!$P$3:$P$8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LacZ_Polystyrene_PlasmaR3!$Q$3:$Q$8</c:f>
              <c:numCache>
                <c:formatCode>General</c:formatCode>
                <c:ptCount val="6"/>
                <c:pt idx="0">
                  <c:v>4.7E-2</c:v>
                </c:pt>
                <c:pt idx="1">
                  <c:v>0.10100000000000001</c:v>
                </c:pt>
                <c:pt idx="2">
                  <c:v>0.14599999999999999</c:v>
                </c:pt>
                <c:pt idx="3">
                  <c:v>0.192</c:v>
                </c:pt>
                <c:pt idx="4">
                  <c:v>0.23400000000000001</c:v>
                </c:pt>
                <c:pt idx="5">
                  <c:v>0.26600000000000001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B0-A441-98F9-21F51EE9C357}"/>
            </c:ext>
          </c:extLst>
        </c:ser>
        <c:ser>
          <c:idx val="1"/>
          <c:order val="1"/>
          <c:tx>
            <c:strRef>
              <c:f>LacZ_Polystyrene_PlasmaR3!$R$2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LacZ_Polystyrene_PlasmaR3!$P$3:$P$8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LacZ_Polystyrene_PlasmaR3!$R$3:$R$8</c:f>
              <c:numCache>
                <c:formatCode>General</c:formatCode>
                <c:ptCount val="6"/>
                <c:pt idx="0">
                  <c:v>4.2000000000000003E-2</c:v>
                </c:pt>
                <c:pt idx="1">
                  <c:v>9.4E-2</c:v>
                </c:pt>
                <c:pt idx="2">
                  <c:v>0.13400000000000001</c:v>
                </c:pt>
                <c:pt idx="3">
                  <c:v>0.17299999999999999</c:v>
                </c:pt>
                <c:pt idx="4">
                  <c:v>0.22</c:v>
                </c:pt>
                <c:pt idx="5">
                  <c:v>0.249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2B0-A441-98F9-21F51EE9C357}"/>
            </c:ext>
          </c:extLst>
        </c:ser>
        <c:ser>
          <c:idx val="2"/>
          <c:order val="2"/>
          <c:tx>
            <c:strRef>
              <c:f>LacZ_Polystyrene_PlasmaR3!$S$2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LacZ_Polystyrene_PlasmaR3!$P$3:$P$8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LacZ_Polystyrene_PlasmaR3!$S$3:$S$8</c:f>
              <c:numCache>
                <c:formatCode>General</c:formatCode>
                <c:ptCount val="6"/>
                <c:pt idx="0">
                  <c:v>4.2999999999999997E-2</c:v>
                </c:pt>
                <c:pt idx="1">
                  <c:v>0.10299999999999999</c:v>
                </c:pt>
                <c:pt idx="2">
                  <c:v>0.14799999999999999</c:v>
                </c:pt>
                <c:pt idx="3">
                  <c:v>0.19600000000000001</c:v>
                </c:pt>
                <c:pt idx="4">
                  <c:v>0.23200000000000001</c:v>
                </c:pt>
                <c:pt idx="5">
                  <c:v>0.25700000000000001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2B0-A441-98F9-21F51EE9C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LacZ_Polystyrene_PlasmaR3!$A$405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LacZ_EziG1_untreated!$Q$2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LacZ_EziG1_untreated!$P$3:$P$8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LacZ_EziG1_untreated!$Q$3:$Q$8</c:f>
              <c:numCache>
                <c:formatCode>General</c:formatCode>
                <c:ptCount val="6"/>
                <c:pt idx="0">
                  <c:v>4.8000000000000001E-2</c:v>
                </c:pt>
                <c:pt idx="1">
                  <c:v>0.16</c:v>
                </c:pt>
                <c:pt idx="2">
                  <c:v>0.26400000000000001</c:v>
                </c:pt>
                <c:pt idx="3">
                  <c:v>0.36399999999999999</c:v>
                </c:pt>
                <c:pt idx="4">
                  <c:v>0.47899999999999998</c:v>
                </c:pt>
                <c:pt idx="5">
                  <c:v>0.58799999999999997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E3-A34F-A685-868BC11237C9}"/>
            </c:ext>
          </c:extLst>
        </c:ser>
        <c:ser>
          <c:idx val="1"/>
          <c:order val="1"/>
          <c:tx>
            <c:strRef>
              <c:f>LacZ_EziG1_untreated!$R$2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LacZ_EziG1_untreated!$P$3:$P$8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LacZ_EziG1_untreated!$R$3:$R$8</c:f>
              <c:numCache>
                <c:formatCode>General</c:formatCode>
                <c:ptCount val="6"/>
                <c:pt idx="0">
                  <c:v>4.7E-2</c:v>
                </c:pt>
                <c:pt idx="1">
                  <c:v>0.16900000000000001</c:v>
                </c:pt>
                <c:pt idx="2">
                  <c:v>0.28899999999999998</c:v>
                </c:pt>
                <c:pt idx="3">
                  <c:v>0.39600000000000002</c:v>
                </c:pt>
                <c:pt idx="4">
                  <c:v>0.52</c:v>
                </c:pt>
                <c:pt idx="5">
                  <c:v>0.63900000000000001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AE3-A34F-A685-868BC11237C9}"/>
            </c:ext>
          </c:extLst>
        </c:ser>
        <c:ser>
          <c:idx val="2"/>
          <c:order val="2"/>
          <c:tx>
            <c:strRef>
              <c:f>LacZ_EziG1_untreated!$S$2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LacZ_EziG1_untreated!$P$3:$P$8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LacZ_EziG1_untreated!$S$3:$S$8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AE3-A34F-A685-868BC1123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LacZ_EziG1_untreated!$A$405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LacZ_EziG1_PlasmaR1!$Q$2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LacZ_EziG1_PlasmaR1!$P$3:$P$8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LacZ_EziG1_PlasmaR1!$Q$3:$Q$8</c:f>
              <c:numCache>
                <c:formatCode>General</c:formatCode>
                <c:ptCount val="6"/>
                <c:pt idx="0">
                  <c:v>5.0999999999999997E-2</c:v>
                </c:pt>
                <c:pt idx="1">
                  <c:v>0.10299999999999999</c:v>
                </c:pt>
                <c:pt idx="2">
                  <c:v>0.183</c:v>
                </c:pt>
                <c:pt idx="3">
                  <c:v>0.26200000000000001</c:v>
                </c:pt>
                <c:pt idx="4">
                  <c:v>0.35099999999999998</c:v>
                </c:pt>
                <c:pt idx="5">
                  <c:v>0.45200000000000001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75-F943-878C-B6015368769E}"/>
            </c:ext>
          </c:extLst>
        </c:ser>
        <c:ser>
          <c:idx val="1"/>
          <c:order val="1"/>
          <c:tx>
            <c:strRef>
              <c:f>LacZ_EziG1_PlasmaR1!$R$2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LacZ_EziG1_PlasmaR1!$P$3:$P$8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LacZ_EziG1_PlasmaR1!$R$3:$R$8</c:f>
              <c:numCache>
                <c:formatCode>General</c:formatCode>
                <c:ptCount val="6"/>
                <c:pt idx="0">
                  <c:v>4.2999999999999997E-2</c:v>
                </c:pt>
                <c:pt idx="1">
                  <c:v>0.11700000000000001</c:v>
                </c:pt>
                <c:pt idx="2">
                  <c:v>0.19400000000000001</c:v>
                </c:pt>
                <c:pt idx="3">
                  <c:v>0.26900000000000002</c:v>
                </c:pt>
                <c:pt idx="4">
                  <c:v>0.35599999999999998</c:v>
                </c:pt>
                <c:pt idx="5">
                  <c:v>0.443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75-F943-878C-B6015368769E}"/>
            </c:ext>
          </c:extLst>
        </c:ser>
        <c:ser>
          <c:idx val="2"/>
          <c:order val="2"/>
          <c:tx>
            <c:strRef>
              <c:f>LacZ_EziG1_PlasmaR1!$S$2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LacZ_EziG1_PlasmaR1!$P$3:$P$8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LacZ_EziG1_PlasmaR1!$S$3:$S$8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75-F943-878C-B60153687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LacZ_EziG1_PlasmaR1!$A$405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LacZ_EziG1_PlasmaR2!$Q$2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LacZ_EziG1_PlasmaR2!$P$3:$P$8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LacZ_EziG1_PlasmaR2!$Q$3:$Q$8</c:f>
              <c:numCache>
                <c:formatCode>General</c:formatCode>
                <c:ptCount val="6"/>
                <c:pt idx="0">
                  <c:v>4.2000000000000003E-2</c:v>
                </c:pt>
                <c:pt idx="1">
                  <c:v>0.105</c:v>
                </c:pt>
                <c:pt idx="2">
                  <c:v>0.19500000000000001</c:v>
                </c:pt>
                <c:pt idx="3">
                  <c:v>0.27700000000000002</c:v>
                </c:pt>
                <c:pt idx="4">
                  <c:v>0.36</c:v>
                </c:pt>
                <c:pt idx="5">
                  <c:v>0.48699999999999999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04-5444-AAE2-7B0A9717A665}"/>
            </c:ext>
          </c:extLst>
        </c:ser>
        <c:ser>
          <c:idx val="1"/>
          <c:order val="1"/>
          <c:tx>
            <c:strRef>
              <c:f>LacZ_EziG1_PlasmaR2!$R$2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LacZ_EziG1_PlasmaR2!$P$3:$P$8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LacZ_EziG1_PlasmaR2!$R$3:$R$8</c:f>
              <c:numCache>
                <c:formatCode>General</c:formatCode>
                <c:ptCount val="6"/>
                <c:pt idx="0">
                  <c:v>4.1000000000000002E-2</c:v>
                </c:pt>
                <c:pt idx="1">
                  <c:v>0.114</c:v>
                </c:pt>
                <c:pt idx="2">
                  <c:v>0.19</c:v>
                </c:pt>
                <c:pt idx="3">
                  <c:v>0.27500000000000002</c:v>
                </c:pt>
                <c:pt idx="4">
                  <c:v>0.35899999999999999</c:v>
                </c:pt>
                <c:pt idx="5">
                  <c:v>0.502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04-5444-AAE2-7B0A9717A665}"/>
            </c:ext>
          </c:extLst>
        </c:ser>
        <c:ser>
          <c:idx val="2"/>
          <c:order val="2"/>
          <c:tx>
            <c:strRef>
              <c:f>LacZ_EziG1_PlasmaR2!$S$2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LacZ_EziG1_PlasmaR2!$P$3:$P$8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LacZ_EziG1_PlasmaR2!$S$3:$S$8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A04-5444-AAE2-7B0A9717A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LacZ_EziG1_PlasmaR2!$A$405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LacZ_EziG1_PlasmaR3!$Q$2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LacZ_EziG1_PlasmaR3!$P$3:$P$8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LacZ_EziG1_PlasmaR3!$Q$3:$Q$8</c:f>
              <c:numCache>
                <c:formatCode>General</c:formatCode>
                <c:ptCount val="6"/>
                <c:pt idx="0">
                  <c:v>4.2000000000000003E-2</c:v>
                </c:pt>
                <c:pt idx="1">
                  <c:v>0.11600000000000001</c:v>
                </c:pt>
                <c:pt idx="2">
                  <c:v>0.19900000000000001</c:v>
                </c:pt>
                <c:pt idx="3">
                  <c:v>0.26600000000000001</c:v>
                </c:pt>
                <c:pt idx="4">
                  <c:v>0.35399999999999998</c:v>
                </c:pt>
                <c:pt idx="5">
                  <c:v>0.442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C5-D64B-BB97-C133DA2DA57D}"/>
            </c:ext>
          </c:extLst>
        </c:ser>
        <c:ser>
          <c:idx val="1"/>
          <c:order val="1"/>
          <c:tx>
            <c:strRef>
              <c:f>LacZ_EziG1_PlasmaR3!$R$2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LacZ_EziG1_PlasmaR3!$P$3:$P$8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LacZ_EziG1_PlasmaR3!$R$3:$R$8</c:f>
              <c:numCache>
                <c:formatCode>General</c:formatCode>
                <c:ptCount val="6"/>
                <c:pt idx="0">
                  <c:v>4.2999999999999997E-2</c:v>
                </c:pt>
                <c:pt idx="1">
                  <c:v>0.11700000000000001</c:v>
                </c:pt>
                <c:pt idx="2">
                  <c:v>0.193</c:v>
                </c:pt>
                <c:pt idx="3">
                  <c:v>0.26800000000000002</c:v>
                </c:pt>
                <c:pt idx="4">
                  <c:v>0.34899999999999998</c:v>
                </c:pt>
                <c:pt idx="5">
                  <c:v>0.40300000000000002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C5-D64B-BB97-C133DA2DA57D}"/>
            </c:ext>
          </c:extLst>
        </c:ser>
        <c:ser>
          <c:idx val="2"/>
          <c:order val="2"/>
          <c:tx>
            <c:strRef>
              <c:f>LacZ_EziG1_PlasmaR3!$S$2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LacZ_EziG1_PlasmaR3!$P$3:$P$8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LacZ_EziG1_PlasmaR3!$S$3:$S$8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EC5-D64B-BB97-C133DA2DA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LacZ_EziG1_PlasmaR3!$A$405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LacZ_EziG2_untreated!$Q$2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LacZ_EziG2_untreated!$P$3:$P$8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LacZ_EziG2_untreated!$Q$3:$Q$8</c:f>
              <c:numCache>
                <c:formatCode>General</c:formatCode>
                <c:ptCount val="6"/>
                <c:pt idx="0">
                  <c:v>4.9000000000000002E-2</c:v>
                </c:pt>
                <c:pt idx="1">
                  <c:v>0.187</c:v>
                </c:pt>
                <c:pt idx="2">
                  <c:v>0.29599999999999999</c:v>
                </c:pt>
                <c:pt idx="3">
                  <c:v>0.41</c:v>
                </c:pt>
                <c:pt idx="4">
                  <c:v>0.53200000000000003</c:v>
                </c:pt>
                <c:pt idx="5">
                  <c:v>0.65400000000000003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6E-684B-ACEA-4E6F40C8DD6C}"/>
            </c:ext>
          </c:extLst>
        </c:ser>
        <c:ser>
          <c:idx val="1"/>
          <c:order val="1"/>
          <c:tx>
            <c:strRef>
              <c:f>LacZ_EziG2_untreated!$R$2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LacZ_EziG2_untreated!$P$3:$P$8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LacZ_EziG2_untreated!$R$3:$R$8</c:f>
              <c:numCache>
                <c:formatCode>General</c:formatCode>
                <c:ptCount val="6"/>
                <c:pt idx="0">
                  <c:v>4.7E-2</c:v>
                </c:pt>
                <c:pt idx="1">
                  <c:v>0.18099999999999999</c:v>
                </c:pt>
                <c:pt idx="2">
                  <c:v>0.28699999999999998</c:v>
                </c:pt>
                <c:pt idx="3">
                  <c:v>0.39700000000000002</c:v>
                </c:pt>
                <c:pt idx="4">
                  <c:v>0.53500000000000003</c:v>
                </c:pt>
                <c:pt idx="5">
                  <c:v>0.64700000000000002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B6E-684B-ACEA-4E6F40C8DD6C}"/>
            </c:ext>
          </c:extLst>
        </c:ser>
        <c:ser>
          <c:idx val="2"/>
          <c:order val="2"/>
          <c:tx>
            <c:strRef>
              <c:f>LacZ_EziG2_untreated!$S$2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LacZ_EziG2_untreated!$P$3:$P$8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LacZ_EziG2_untreated!$S$3:$S$8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B6E-684B-ACEA-4E6F40C8D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LacZ_EziG2_untreated!$A$405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LacZ_Amino_PlasmaR2!$Q$2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LacZ_Amino_PlasmaR2!$P$3:$P$8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LacZ_Amino_PlasmaR2!$Q$3:$Q$8</c:f>
              <c:numCache>
                <c:formatCode>General</c:formatCode>
                <c:ptCount val="6"/>
                <c:pt idx="0">
                  <c:v>0.06</c:v>
                </c:pt>
                <c:pt idx="1">
                  <c:v>0.28699999999999998</c:v>
                </c:pt>
                <c:pt idx="2">
                  <c:v>0.47899999999999998</c:v>
                </c:pt>
                <c:pt idx="3">
                  <c:v>0.66600000000000004</c:v>
                </c:pt>
                <c:pt idx="4">
                  <c:v>0.78800000000000003</c:v>
                </c:pt>
                <c:pt idx="5">
                  <c:v>0.90200000000000002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DD-8849-ABBC-FE2E20F4BD92}"/>
            </c:ext>
          </c:extLst>
        </c:ser>
        <c:ser>
          <c:idx val="1"/>
          <c:order val="1"/>
          <c:tx>
            <c:strRef>
              <c:f>LacZ_Amino_PlasmaR2!$R$2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LacZ_Amino_PlasmaR2!$P$3:$P$8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LacZ_Amino_PlasmaR2!$R$3:$R$8</c:f>
              <c:numCache>
                <c:formatCode>General</c:formatCode>
                <c:ptCount val="6"/>
                <c:pt idx="0">
                  <c:v>6.8000000000000005E-2</c:v>
                </c:pt>
                <c:pt idx="1">
                  <c:v>0.40100000000000002</c:v>
                </c:pt>
                <c:pt idx="2">
                  <c:v>0.65</c:v>
                </c:pt>
                <c:pt idx="3">
                  <c:v>0.81</c:v>
                </c:pt>
                <c:pt idx="4">
                  <c:v>0.90700000000000003</c:v>
                </c:pt>
                <c:pt idx="5">
                  <c:v>0.88900000000000001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9DD-8849-ABBC-FE2E20F4BD92}"/>
            </c:ext>
          </c:extLst>
        </c:ser>
        <c:ser>
          <c:idx val="2"/>
          <c:order val="2"/>
          <c:tx>
            <c:strRef>
              <c:f>LacZ_Amino_PlasmaR2!$S$2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LacZ_Amino_PlasmaR2!$P$3:$P$8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LacZ_Amino_PlasmaR2!$S$3:$S$8</c:f>
              <c:numCache>
                <c:formatCode>General</c:formatCode>
                <c:ptCount val="6"/>
                <c:pt idx="0">
                  <c:v>7.0999999999999994E-2</c:v>
                </c:pt>
                <c:pt idx="1">
                  <c:v>0.38800000000000001</c:v>
                </c:pt>
                <c:pt idx="2">
                  <c:v>0.65600000000000003</c:v>
                </c:pt>
                <c:pt idx="3">
                  <c:v>0.81699999999999995</c:v>
                </c:pt>
                <c:pt idx="4">
                  <c:v>0.91400000000000003</c:v>
                </c:pt>
                <c:pt idx="5">
                  <c:v>0.92800000000000005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9DD-8849-ABBC-FE2E20F4B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LacZ_Amino_PlasmaR2!$A$405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LacZ_EziG2_PlasmaR1!$Q$2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LacZ_EziG2_PlasmaR1!$P$3:$P$8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LacZ_EziG2_PlasmaR1!$Q$3:$Q$8</c:f>
              <c:numCache>
                <c:formatCode>General</c:formatCode>
                <c:ptCount val="6"/>
                <c:pt idx="0">
                  <c:v>4.2999999999999997E-2</c:v>
                </c:pt>
                <c:pt idx="1">
                  <c:v>0.18099999999999999</c:v>
                </c:pt>
                <c:pt idx="2">
                  <c:v>0.29599999999999999</c:v>
                </c:pt>
                <c:pt idx="3">
                  <c:v>0.41</c:v>
                </c:pt>
                <c:pt idx="4">
                  <c:v>0.53500000000000003</c:v>
                </c:pt>
                <c:pt idx="5">
                  <c:v>0.63700000000000001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0A-F74D-8B10-047DCB3E8D4F}"/>
            </c:ext>
          </c:extLst>
        </c:ser>
        <c:ser>
          <c:idx val="1"/>
          <c:order val="1"/>
          <c:tx>
            <c:strRef>
              <c:f>LacZ_EziG2_PlasmaR1!$R$2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LacZ_EziG2_PlasmaR1!$P$3:$P$8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LacZ_EziG2_PlasmaR1!$R$3:$R$8</c:f>
              <c:numCache>
                <c:formatCode>General</c:formatCode>
                <c:ptCount val="6"/>
                <c:pt idx="0">
                  <c:v>4.2999999999999997E-2</c:v>
                </c:pt>
                <c:pt idx="1">
                  <c:v>0.187</c:v>
                </c:pt>
                <c:pt idx="2">
                  <c:v>0.28399999999999997</c:v>
                </c:pt>
                <c:pt idx="3">
                  <c:v>0.39100000000000001</c:v>
                </c:pt>
                <c:pt idx="4">
                  <c:v>0.51600000000000001</c:v>
                </c:pt>
                <c:pt idx="5">
                  <c:v>0.64100000000000001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0A-F74D-8B10-047DCB3E8D4F}"/>
            </c:ext>
          </c:extLst>
        </c:ser>
        <c:ser>
          <c:idx val="2"/>
          <c:order val="2"/>
          <c:tx>
            <c:strRef>
              <c:f>LacZ_EziG2_PlasmaR1!$S$2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LacZ_EziG2_PlasmaR1!$P$3:$P$8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LacZ_EziG2_PlasmaR1!$S$3:$S$8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60A-F74D-8B10-047DCB3E8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LacZ_EziG2_PlasmaR1!$A$405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LacZ_EziG2_PlasmaR2!$Q$2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LacZ_EziG2_PlasmaR2!$P$3:$P$8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LacZ_EziG2_PlasmaR2!$Q$3:$Q$8</c:f>
              <c:numCache>
                <c:formatCode>General</c:formatCode>
                <c:ptCount val="6"/>
                <c:pt idx="0">
                  <c:v>4.2999999999999997E-2</c:v>
                </c:pt>
                <c:pt idx="1">
                  <c:v>0.17199999999999999</c:v>
                </c:pt>
                <c:pt idx="2">
                  <c:v>0.26600000000000001</c:v>
                </c:pt>
                <c:pt idx="3">
                  <c:v>0.40100000000000002</c:v>
                </c:pt>
                <c:pt idx="4">
                  <c:v>0.51500000000000001</c:v>
                </c:pt>
                <c:pt idx="5">
                  <c:v>0.66900000000000004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8C-914B-BB99-C4D1DC6B953B}"/>
            </c:ext>
          </c:extLst>
        </c:ser>
        <c:ser>
          <c:idx val="1"/>
          <c:order val="1"/>
          <c:tx>
            <c:strRef>
              <c:f>LacZ_EziG2_PlasmaR2!$R$2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LacZ_EziG2_PlasmaR2!$P$3:$P$8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LacZ_EziG2_PlasmaR2!$R$3:$R$8</c:f>
              <c:numCache>
                <c:formatCode>General</c:formatCode>
                <c:ptCount val="6"/>
                <c:pt idx="0">
                  <c:v>4.2999999999999997E-2</c:v>
                </c:pt>
                <c:pt idx="1">
                  <c:v>0.188</c:v>
                </c:pt>
                <c:pt idx="2">
                  <c:v>0.28100000000000003</c:v>
                </c:pt>
                <c:pt idx="3">
                  <c:v>0.39100000000000001</c:v>
                </c:pt>
                <c:pt idx="4">
                  <c:v>0.53600000000000003</c:v>
                </c:pt>
                <c:pt idx="5">
                  <c:v>0.628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A8C-914B-BB99-C4D1DC6B953B}"/>
            </c:ext>
          </c:extLst>
        </c:ser>
        <c:ser>
          <c:idx val="2"/>
          <c:order val="2"/>
          <c:tx>
            <c:strRef>
              <c:f>LacZ_EziG2_PlasmaR2!$S$2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LacZ_EziG2_PlasmaR2!$P$3:$P$8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LacZ_EziG2_PlasmaR2!$S$3:$S$8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A8C-914B-BB99-C4D1DC6B9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LacZ_EziG2_PlasmaR2!$A$405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LacZ_EziG2_PlasmaR3!$Q$2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LacZ_EziG2_PlasmaR3!$P$3:$P$8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LacZ_EziG2_PlasmaR3!$Q$3:$Q$8</c:f>
              <c:numCache>
                <c:formatCode>General</c:formatCode>
                <c:ptCount val="6"/>
                <c:pt idx="0">
                  <c:v>4.2999999999999997E-2</c:v>
                </c:pt>
                <c:pt idx="1">
                  <c:v>0.182</c:v>
                </c:pt>
                <c:pt idx="2">
                  <c:v>0.3</c:v>
                </c:pt>
                <c:pt idx="3">
                  <c:v>0.44500000000000001</c:v>
                </c:pt>
                <c:pt idx="4">
                  <c:v>0.56100000000000005</c:v>
                </c:pt>
                <c:pt idx="5">
                  <c:v>0.67500000000000004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C6-BA43-9D7B-070DDC970CD3}"/>
            </c:ext>
          </c:extLst>
        </c:ser>
        <c:ser>
          <c:idx val="1"/>
          <c:order val="1"/>
          <c:tx>
            <c:strRef>
              <c:f>LacZ_EziG2_PlasmaR3!$R$2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LacZ_EziG2_PlasmaR3!$P$3:$P$8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LacZ_EziG2_PlasmaR3!$R$3:$R$8</c:f>
              <c:numCache>
                <c:formatCode>General</c:formatCode>
                <c:ptCount val="6"/>
                <c:pt idx="0">
                  <c:v>4.2999999999999997E-2</c:v>
                </c:pt>
                <c:pt idx="1">
                  <c:v>0.185</c:v>
                </c:pt>
                <c:pt idx="2">
                  <c:v>0.309</c:v>
                </c:pt>
                <c:pt idx="3">
                  <c:v>0.44400000000000001</c:v>
                </c:pt>
                <c:pt idx="4">
                  <c:v>0.58699999999999997</c:v>
                </c:pt>
                <c:pt idx="5">
                  <c:v>0.71199999999999997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C6-BA43-9D7B-070DDC970CD3}"/>
            </c:ext>
          </c:extLst>
        </c:ser>
        <c:ser>
          <c:idx val="2"/>
          <c:order val="2"/>
          <c:tx>
            <c:strRef>
              <c:f>LacZ_EziG2_PlasmaR3!$S$2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LacZ_EziG2_PlasmaR3!$P$3:$P$8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LacZ_EziG2_PlasmaR3!$S$3:$S$8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2C6-BA43-9D7B-070DDC970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LacZ_EziG2_PlasmaR3!$A$405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LacZ_EziG3_untreated!$Q$2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LacZ_EziG3_untreated!$P$3:$P$8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LacZ_EziG3_untreated!$Q$3:$Q$8</c:f>
              <c:numCache>
                <c:formatCode>General</c:formatCode>
                <c:ptCount val="6"/>
                <c:pt idx="0">
                  <c:v>4.4999999999999998E-2</c:v>
                </c:pt>
                <c:pt idx="1">
                  <c:v>0.154</c:v>
                </c:pt>
                <c:pt idx="2">
                  <c:v>0.252</c:v>
                </c:pt>
                <c:pt idx="3">
                  <c:v>0.35699999999999998</c:v>
                </c:pt>
                <c:pt idx="4">
                  <c:v>0.46600000000000003</c:v>
                </c:pt>
                <c:pt idx="5">
                  <c:v>0.59399999999999997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0E-FF44-9E12-0BF6C9806066}"/>
            </c:ext>
          </c:extLst>
        </c:ser>
        <c:ser>
          <c:idx val="1"/>
          <c:order val="1"/>
          <c:tx>
            <c:strRef>
              <c:f>LacZ_EziG3_untreated!$R$2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LacZ_EziG3_untreated!$P$3:$P$8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LacZ_EziG3_untreated!$R$3:$R$8</c:f>
              <c:numCache>
                <c:formatCode>General</c:formatCode>
                <c:ptCount val="6"/>
                <c:pt idx="0">
                  <c:v>4.3999999999999997E-2</c:v>
                </c:pt>
                <c:pt idx="1">
                  <c:v>0.17299999999999999</c:v>
                </c:pt>
                <c:pt idx="2">
                  <c:v>0.29599999999999999</c:v>
                </c:pt>
                <c:pt idx="3">
                  <c:v>0.40200000000000002</c:v>
                </c:pt>
                <c:pt idx="4">
                  <c:v>0.53900000000000003</c:v>
                </c:pt>
                <c:pt idx="5">
                  <c:v>0.67500000000000004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0E-FF44-9E12-0BF6C9806066}"/>
            </c:ext>
          </c:extLst>
        </c:ser>
        <c:ser>
          <c:idx val="2"/>
          <c:order val="2"/>
          <c:tx>
            <c:strRef>
              <c:f>LacZ_EziG3_untreated!$S$2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LacZ_EziG3_untreated!$P$3:$P$8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LacZ_EziG3_untreated!$S$3:$S$8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B0E-FF44-9E12-0BF6C9806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LacZ_EziG3_untreated!$A$405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LacZ_EziG3_PlasmaR1!$Q$2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LacZ_EziG3_PlasmaR1!$P$3:$P$8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LacZ_EziG3_PlasmaR1!$Q$3:$Q$8</c:f>
              <c:numCache>
                <c:formatCode>General</c:formatCode>
                <c:ptCount val="6"/>
                <c:pt idx="0">
                  <c:v>4.5999999999999999E-2</c:v>
                </c:pt>
                <c:pt idx="1">
                  <c:v>0.189</c:v>
                </c:pt>
                <c:pt idx="2">
                  <c:v>0.32700000000000001</c:v>
                </c:pt>
                <c:pt idx="3">
                  <c:v>0.45500000000000002</c:v>
                </c:pt>
                <c:pt idx="4">
                  <c:v>0.59099999999999997</c:v>
                </c:pt>
                <c:pt idx="5">
                  <c:v>0.73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69-1742-B03B-CB6B59D6F2D7}"/>
            </c:ext>
          </c:extLst>
        </c:ser>
        <c:ser>
          <c:idx val="1"/>
          <c:order val="1"/>
          <c:tx>
            <c:strRef>
              <c:f>LacZ_EziG3_PlasmaR1!$R$2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LacZ_EziG3_PlasmaR1!$P$3:$P$8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LacZ_EziG3_PlasmaR1!$R$3:$R$8</c:f>
              <c:numCache>
                <c:formatCode>General</c:formatCode>
                <c:ptCount val="6"/>
                <c:pt idx="0">
                  <c:v>4.2999999999999997E-2</c:v>
                </c:pt>
                <c:pt idx="1">
                  <c:v>0.17599999999999999</c:v>
                </c:pt>
                <c:pt idx="2">
                  <c:v>0.307</c:v>
                </c:pt>
                <c:pt idx="3">
                  <c:v>0.43099999999999999</c:v>
                </c:pt>
                <c:pt idx="4">
                  <c:v>0.55200000000000005</c:v>
                </c:pt>
                <c:pt idx="5">
                  <c:v>0.70099999999999996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69-1742-B03B-CB6B59D6F2D7}"/>
            </c:ext>
          </c:extLst>
        </c:ser>
        <c:ser>
          <c:idx val="2"/>
          <c:order val="2"/>
          <c:tx>
            <c:strRef>
              <c:f>LacZ_EziG3_PlasmaR1!$S$2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LacZ_EziG3_PlasmaR1!$P$3:$P$8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LacZ_EziG3_PlasmaR1!$S$3:$S$8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969-1742-B03B-CB6B59D6F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LacZ_EziG3_PlasmaR1!$A$405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LacZ_EziG3_PlasmaR2!$Q$2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LacZ_EziG3_PlasmaR2!$P$3:$P$8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LacZ_EziG3_PlasmaR2!$Q$3:$Q$8</c:f>
              <c:numCache>
                <c:formatCode>General</c:formatCode>
                <c:ptCount val="6"/>
                <c:pt idx="0">
                  <c:v>4.2999999999999997E-2</c:v>
                </c:pt>
                <c:pt idx="1">
                  <c:v>0.20200000000000001</c:v>
                </c:pt>
                <c:pt idx="2">
                  <c:v>0.30199999999999999</c:v>
                </c:pt>
                <c:pt idx="3">
                  <c:v>0.42</c:v>
                </c:pt>
                <c:pt idx="4">
                  <c:v>0.55200000000000005</c:v>
                </c:pt>
                <c:pt idx="5">
                  <c:v>0.67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3B-CD4B-AE66-6B3A8AE7E22E}"/>
            </c:ext>
          </c:extLst>
        </c:ser>
        <c:ser>
          <c:idx val="1"/>
          <c:order val="1"/>
          <c:tx>
            <c:strRef>
              <c:f>LacZ_EziG3_PlasmaR2!$R$2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LacZ_EziG3_PlasmaR2!$P$3:$P$8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LacZ_EziG3_PlasmaR2!$R$3:$R$8</c:f>
              <c:numCache>
                <c:formatCode>General</c:formatCode>
                <c:ptCount val="6"/>
                <c:pt idx="0">
                  <c:v>4.2999999999999997E-2</c:v>
                </c:pt>
                <c:pt idx="1">
                  <c:v>0.187</c:v>
                </c:pt>
                <c:pt idx="2">
                  <c:v>0.27200000000000002</c:v>
                </c:pt>
                <c:pt idx="3">
                  <c:v>0.378</c:v>
                </c:pt>
                <c:pt idx="4">
                  <c:v>0.499</c:v>
                </c:pt>
                <c:pt idx="5">
                  <c:v>0.62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13B-CD4B-AE66-6B3A8AE7E22E}"/>
            </c:ext>
          </c:extLst>
        </c:ser>
        <c:ser>
          <c:idx val="2"/>
          <c:order val="2"/>
          <c:tx>
            <c:strRef>
              <c:f>LacZ_EziG3_PlasmaR2!$S$2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LacZ_EziG3_PlasmaR2!$P$3:$P$8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LacZ_EziG3_PlasmaR2!$S$3:$S$8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13B-CD4B-AE66-6B3A8AE7E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LacZ_EziG3_PlasmaR2!$A$405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LacZ_EziG3_PlasmaR3!$Q$2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LacZ_EziG3_PlasmaR3!$P$3:$P$8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LacZ_EziG3_PlasmaR3!$Q$3:$Q$8</c:f>
              <c:numCache>
                <c:formatCode>General</c:formatCode>
                <c:ptCount val="6"/>
                <c:pt idx="0">
                  <c:v>4.2999999999999997E-2</c:v>
                </c:pt>
                <c:pt idx="1">
                  <c:v>0.21299999999999999</c:v>
                </c:pt>
                <c:pt idx="2">
                  <c:v>0.311</c:v>
                </c:pt>
                <c:pt idx="3">
                  <c:v>0.42299999999999999</c:v>
                </c:pt>
                <c:pt idx="4">
                  <c:v>0.55500000000000005</c:v>
                </c:pt>
                <c:pt idx="5">
                  <c:v>0.67200000000000004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B5-684F-A798-2F4E8B5A4DBF}"/>
            </c:ext>
          </c:extLst>
        </c:ser>
        <c:ser>
          <c:idx val="1"/>
          <c:order val="1"/>
          <c:tx>
            <c:strRef>
              <c:f>LacZ_EziG3_PlasmaR3!$R$2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LacZ_EziG3_PlasmaR3!$P$3:$P$8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LacZ_EziG3_PlasmaR3!$R$3:$R$8</c:f>
              <c:numCache>
                <c:formatCode>General</c:formatCode>
                <c:ptCount val="6"/>
                <c:pt idx="0">
                  <c:v>4.2999999999999997E-2</c:v>
                </c:pt>
                <c:pt idx="1">
                  <c:v>0.19900000000000001</c:v>
                </c:pt>
                <c:pt idx="2">
                  <c:v>0.30099999999999999</c:v>
                </c:pt>
                <c:pt idx="3">
                  <c:v>0.40500000000000003</c:v>
                </c:pt>
                <c:pt idx="4">
                  <c:v>0.53700000000000003</c:v>
                </c:pt>
                <c:pt idx="5">
                  <c:v>0.64600000000000002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1B5-684F-A798-2F4E8B5A4DBF}"/>
            </c:ext>
          </c:extLst>
        </c:ser>
        <c:ser>
          <c:idx val="2"/>
          <c:order val="2"/>
          <c:tx>
            <c:strRef>
              <c:f>LacZ_EziG3_PlasmaR3!$S$2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LacZ_EziG3_PlasmaR3!$P$3:$P$8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LacZ_EziG3_PlasmaR3!$S$3:$S$8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1B5-684F-A798-2F4E8B5A4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LacZ_EziG3_PlasmaR3!$A$405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LacZ_all_beads!$G$23:$G$28</c:f>
                <c:numCache>
                  <c:formatCode>General</c:formatCode>
                  <c:ptCount val="6"/>
                  <c:pt idx="0">
                    <c:v>10.595751120601877</c:v>
                  </c:pt>
                  <c:pt idx="1">
                    <c:v>7.2549340413445034</c:v>
                  </c:pt>
                  <c:pt idx="2">
                    <c:v>8.8481857054071735</c:v>
                  </c:pt>
                  <c:pt idx="3">
                    <c:v>1.6405499082719568</c:v>
                  </c:pt>
                  <c:pt idx="4">
                    <c:v>6.3346990723629819</c:v>
                  </c:pt>
                  <c:pt idx="5">
                    <c:v>3.200930401810516</c:v>
                  </c:pt>
                </c:numCache>
              </c:numRef>
            </c:plus>
            <c:minus>
              <c:numRef>
                <c:f>LacZ_all_beads!$G$23:$G$28</c:f>
                <c:numCache>
                  <c:formatCode>General</c:formatCode>
                  <c:ptCount val="6"/>
                  <c:pt idx="0">
                    <c:v>10.595751120601877</c:v>
                  </c:pt>
                  <c:pt idx="1">
                    <c:v>7.2549340413445034</c:v>
                  </c:pt>
                  <c:pt idx="2">
                    <c:v>8.8481857054071735</c:v>
                  </c:pt>
                  <c:pt idx="3">
                    <c:v>1.6405499082719568</c:v>
                  </c:pt>
                  <c:pt idx="4">
                    <c:v>6.3346990723629819</c:v>
                  </c:pt>
                  <c:pt idx="5">
                    <c:v>3.200930401810516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LacZ_all_beads!$E$23:$E$28</c:f>
              <c:strCache>
                <c:ptCount val="6"/>
                <c:pt idx="0">
                  <c:v>Amino</c:v>
                </c:pt>
                <c:pt idx="1">
                  <c:v>Epoxy</c:v>
                </c:pt>
                <c:pt idx="2">
                  <c:v>Epoxy-Butyl</c:v>
                </c:pt>
                <c:pt idx="3">
                  <c:v>DVB</c:v>
                </c:pt>
                <c:pt idx="4">
                  <c:v>Polystyrene</c:v>
                </c:pt>
                <c:pt idx="5">
                  <c:v>Octadecyl</c:v>
                </c:pt>
              </c:strCache>
            </c:strRef>
          </c:cat>
          <c:val>
            <c:numRef>
              <c:f>LacZ_all_beads!$F$23:$F$28</c:f>
              <c:numCache>
                <c:formatCode>General</c:formatCode>
                <c:ptCount val="6"/>
                <c:pt idx="0">
                  <c:v>93.727242634889123</c:v>
                </c:pt>
                <c:pt idx="1">
                  <c:v>80.90216322517206</c:v>
                </c:pt>
                <c:pt idx="2">
                  <c:v>97.90474697599079</c:v>
                </c:pt>
                <c:pt idx="3">
                  <c:v>69.474221541602859</c:v>
                </c:pt>
                <c:pt idx="4">
                  <c:v>76.777100787001785</c:v>
                </c:pt>
                <c:pt idx="5">
                  <c:v>72.373091941782036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66-6148-8D5A-22149E74B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1684559"/>
        <c:axId val="1723807999"/>
      </c:barChart>
      <c:catAx>
        <c:axId val="1721684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23807999"/>
        <c:crosses val="autoZero"/>
        <c:auto val="1"/>
        <c:lblAlgn val="ctr"/>
        <c:lblOffset val="100"/>
        <c:noMultiLvlLbl val="0"/>
      </c:catAx>
      <c:valAx>
        <c:axId val="172380799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resdiual activity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216845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LacZ_Amino_PlasmaR3!$Q$2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LacZ_Amino_PlasmaR3!$P$3:$P$8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LacZ_Amino_PlasmaR3!$Q$3:$Q$8</c:f>
              <c:numCache>
                <c:formatCode>General</c:formatCode>
                <c:ptCount val="6"/>
                <c:pt idx="0">
                  <c:v>7.1999999999999995E-2</c:v>
                </c:pt>
                <c:pt idx="1">
                  <c:v>0.46100000000000002</c:v>
                </c:pt>
                <c:pt idx="2">
                  <c:v>0.72899999999999998</c:v>
                </c:pt>
                <c:pt idx="3">
                  <c:v>0.88</c:v>
                </c:pt>
                <c:pt idx="4">
                  <c:v>0.91</c:v>
                </c:pt>
                <c:pt idx="5">
                  <c:v>0.872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AE8-714D-82C8-A642ECAC0E7B}"/>
            </c:ext>
          </c:extLst>
        </c:ser>
        <c:ser>
          <c:idx val="1"/>
          <c:order val="1"/>
          <c:tx>
            <c:strRef>
              <c:f>LacZ_Amino_PlasmaR3!$R$2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LacZ_Amino_PlasmaR3!$P$3:$P$8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LacZ_Amino_PlasmaR3!$R$3:$R$8</c:f>
              <c:numCache>
                <c:formatCode>General</c:formatCode>
                <c:ptCount val="6"/>
                <c:pt idx="0">
                  <c:v>7.6999999999999999E-2</c:v>
                </c:pt>
                <c:pt idx="1">
                  <c:v>0.53400000000000003</c:v>
                </c:pt>
                <c:pt idx="2">
                  <c:v>0.78800000000000003</c:v>
                </c:pt>
                <c:pt idx="3">
                  <c:v>0.85499999999999998</c:v>
                </c:pt>
                <c:pt idx="4">
                  <c:v>0.872</c:v>
                </c:pt>
                <c:pt idx="5">
                  <c:v>0.84599999999999997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AE8-714D-82C8-A642ECAC0E7B}"/>
            </c:ext>
          </c:extLst>
        </c:ser>
        <c:ser>
          <c:idx val="2"/>
          <c:order val="2"/>
          <c:tx>
            <c:strRef>
              <c:f>LacZ_Amino_PlasmaR3!$S$2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LacZ_Amino_PlasmaR3!$P$3:$P$8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LacZ_Amino_PlasmaR3!$S$3:$S$8</c:f>
              <c:numCache>
                <c:formatCode>General</c:formatCode>
                <c:ptCount val="6"/>
                <c:pt idx="0">
                  <c:v>7.1999999999999995E-2</c:v>
                </c:pt>
                <c:pt idx="1">
                  <c:v>0.46600000000000003</c:v>
                </c:pt>
                <c:pt idx="2">
                  <c:v>0.75</c:v>
                </c:pt>
                <c:pt idx="3">
                  <c:v>0.88</c:v>
                </c:pt>
                <c:pt idx="4">
                  <c:v>0.92</c:v>
                </c:pt>
                <c:pt idx="5">
                  <c:v>0.96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AE8-714D-82C8-A642ECAC0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LacZ_Amino_PlasmaR3!$A$405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LacZ_DVB_untreated!$Q$2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LacZ_DVB_untreated!$P$3:$P$8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LacZ_DVB_untreated!$Q$3:$Q$8</c:f>
              <c:numCache>
                <c:formatCode>General</c:formatCode>
                <c:ptCount val="6"/>
                <c:pt idx="0">
                  <c:v>4.2000000000000003E-2</c:v>
                </c:pt>
                <c:pt idx="1">
                  <c:v>0.11600000000000001</c:v>
                </c:pt>
                <c:pt idx="2">
                  <c:v>0.19500000000000001</c:v>
                </c:pt>
                <c:pt idx="3">
                  <c:v>0.26500000000000001</c:v>
                </c:pt>
                <c:pt idx="4">
                  <c:v>0.34399999999999997</c:v>
                </c:pt>
                <c:pt idx="5">
                  <c:v>0.41599999999999998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E8-9F4D-96B6-0B26E067AE25}"/>
            </c:ext>
          </c:extLst>
        </c:ser>
        <c:ser>
          <c:idx val="1"/>
          <c:order val="1"/>
          <c:tx>
            <c:strRef>
              <c:f>LacZ_DVB_untreated!$R$2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LacZ_DVB_untreated!$P$3:$P$8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LacZ_DVB_untreated!$R$3:$R$8</c:f>
              <c:numCache>
                <c:formatCode>General</c:formatCode>
                <c:ptCount val="6"/>
                <c:pt idx="0">
                  <c:v>4.2999999999999997E-2</c:v>
                </c:pt>
                <c:pt idx="1">
                  <c:v>0.124</c:v>
                </c:pt>
                <c:pt idx="2">
                  <c:v>0.20499999999999999</c:v>
                </c:pt>
                <c:pt idx="3">
                  <c:v>0.28000000000000003</c:v>
                </c:pt>
                <c:pt idx="4">
                  <c:v>0.35699999999999998</c:v>
                </c:pt>
                <c:pt idx="5">
                  <c:v>0.41599999999999998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CE8-9F4D-96B6-0B26E067AE25}"/>
            </c:ext>
          </c:extLst>
        </c:ser>
        <c:ser>
          <c:idx val="2"/>
          <c:order val="2"/>
          <c:tx>
            <c:strRef>
              <c:f>LacZ_DVB_untreated!$S$2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LacZ_DVB_untreated!$P$3:$P$8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LacZ_DVB_untreated!$S$3:$S$8</c:f>
              <c:numCache>
                <c:formatCode>General</c:formatCode>
                <c:ptCount val="6"/>
                <c:pt idx="0">
                  <c:v>4.3999999999999997E-2</c:v>
                </c:pt>
                <c:pt idx="1">
                  <c:v>0.128</c:v>
                </c:pt>
                <c:pt idx="2">
                  <c:v>0.214</c:v>
                </c:pt>
                <c:pt idx="3">
                  <c:v>0.28299999999999997</c:v>
                </c:pt>
                <c:pt idx="4">
                  <c:v>0.35599999999999998</c:v>
                </c:pt>
                <c:pt idx="5">
                  <c:v>0.40799999999999997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CE8-9F4D-96B6-0B26E067A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LacZ_DVB_untreated!$A$405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LacZ_DVB_PlasmaR1!$Q$2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LacZ_DVB_PlasmaR1!$P$3:$P$8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LacZ_DVB_PlasmaR1!$Q$3:$Q$8</c:f>
              <c:numCache>
                <c:formatCode>General</c:formatCode>
                <c:ptCount val="6"/>
                <c:pt idx="0">
                  <c:v>4.2999999999999997E-2</c:v>
                </c:pt>
                <c:pt idx="1">
                  <c:v>7.8E-2</c:v>
                </c:pt>
                <c:pt idx="2">
                  <c:v>0.11700000000000001</c:v>
                </c:pt>
                <c:pt idx="3">
                  <c:v>0.161</c:v>
                </c:pt>
                <c:pt idx="4">
                  <c:v>0.21199999999999999</c:v>
                </c:pt>
                <c:pt idx="5">
                  <c:v>0.26500000000000001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0D-3142-9A56-875970F52361}"/>
            </c:ext>
          </c:extLst>
        </c:ser>
        <c:ser>
          <c:idx val="1"/>
          <c:order val="1"/>
          <c:tx>
            <c:strRef>
              <c:f>LacZ_DVB_PlasmaR1!$R$2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LacZ_DVB_PlasmaR1!$P$3:$P$8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LacZ_DVB_PlasmaR1!$R$3:$R$8</c:f>
              <c:numCache>
                <c:formatCode>General</c:formatCode>
                <c:ptCount val="6"/>
                <c:pt idx="0">
                  <c:v>4.1000000000000002E-2</c:v>
                </c:pt>
                <c:pt idx="1">
                  <c:v>8.5999999999999993E-2</c:v>
                </c:pt>
                <c:pt idx="2">
                  <c:v>0.13700000000000001</c:v>
                </c:pt>
                <c:pt idx="3">
                  <c:v>0.192</c:v>
                </c:pt>
                <c:pt idx="4">
                  <c:v>0.24299999999999999</c:v>
                </c:pt>
                <c:pt idx="5">
                  <c:v>0.29899999999999999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70D-3142-9A56-875970F52361}"/>
            </c:ext>
          </c:extLst>
        </c:ser>
        <c:ser>
          <c:idx val="2"/>
          <c:order val="2"/>
          <c:tx>
            <c:strRef>
              <c:f>LacZ_DVB_PlasmaR1!$S$2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LacZ_DVB_PlasmaR1!$P$3:$P$8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LacZ_DVB_PlasmaR1!$S$3:$S$8</c:f>
              <c:numCache>
                <c:formatCode>General</c:formatCode>
                <c:ptCount val="6"/>
                <c:pt idx="0">
                  <c:v>4.2000000000000003E-2</c:v>
                </c:pt>
                <c:pt idx="1">
                  <c:v>0.106</c:v>
                </c:pt>
                <c:pt idx="2">
                  <c:v>0.17699999999999999</c:v>
                </c:pt>
                <c:pt idx="3">
                  <c:v>0.24</c:v>
                </c:pt>
                <c:pt idx="4">
                  <c:v>0.29399999999999998</c:v>
                </c:pt>
                <c:pt idx="5">
                  <c:v>0.33800000000000002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70D-3142-9A56-875970F52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LacZ_DVB_PlasmaR1!$A$405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LacZ_DVB_PlasmaR2!$Q$2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LacZ_DVB_PlasmaR2!$P$3:$P$8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LacZ_DVB_PlasmaR2!$Q$3:$Q$8</c:f>
              <c:numCache>
                <c:formatCode>General</c:formatCode>
                <c:ptCount val="6"/>
                <c:pt idx="0">
                  <c:v>4.1000000000000002E-2</c:v>
                </c:pt>
                <c:pt idx="1">
                  <c:v>8.5999999999999993E-2</c:v>
                </c:pt>
                <c:pt idx="2">
                  <c:v>0.13400000000000001</c:v>
                </c:pt>
                <c:pt idx="3">
                  <c:v>0.191</c:v>
                </c:pt>
                <c:pt idx="4">
                  <c:v>0.245</c:v>
                </c:pt>
                <c:pt idx="5">
                  <c:v>0.29799999999999999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27-CA45-811B-4F4C7632FDE9}"/>
            </c:ext>
          </c:extLst>
        </c:ser>
        <c:ser>
          <c:idx val="1"/>
          <c:order val="1"/>
          <c:tx>
            <c:strRef>
              <c:f>LacZ_DVB_PlasmaR2!$R$2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LacZ_DVB_PlasmaR2!$P$3:$P$8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LacZ_DVB_PlasmaR2!$R$3:$R$8</c:f>
              <c:numCache>
                <c:formatCode>General</c:formatCode>
                <c:ptCount val="6"/>
                <c:pt idx="0">
                  <c:v>4.2000000000000003E-2</c:v>
                </c:pt>
                <c:pt idx="1">
                  <c:v>9.2999999999999999E-2</c:v>
                </c:pt>
                <c:pt idx="2">
                  <c:v>0.14899999999999999</c:v>
                </c:pt>
                <c:pt idx="3">
                  <c:v>0.221</c:v>
                </c:pt>
                <c:pt idx="4">
                  <c:v>0.26200000000000001</c:v>
                </c:pt>
                <c:pt idx="5">
                  <c:v>0.31900000000000001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27-CA45-811B-4F4C7632FDE9}"/>
            </c:ext>
          </c:extLst>
        </c:ser>
        <c:ser>
          <c:idx val="2"/>
          <c:order val="2"/>
          <c:tx>
            <c:strRef>
              <c:f>LacZ_DVB_PlasmaR2!$S$2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LacZ_DVB_PlasmaR2!$P$3:$P$8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LacZ_DVB_PlasmaR2!$S$3:$S$8</c:f>
              <c:numCache>
                <c:formatCode>General</c:formatCode>
                <c:ptCount val="6"/>
                <c:pt idx="0">
                  <c:v>4.2000000000000003E-2</c:v>
                </c:pt>
                <c:pt idx="1">
                  <c:v>8.8999999999999996E-2</c:v>
                </c:pt>
                <c:pt idx="2">
                  <c:v>0.13800000000000001</c:v>
                </c:pt>
                <c:pt idx="3">
                  <c:v>0.20100000000000001</c:v>
                </c:pt>
                <c:pt idx="4">
                  <c:v>0.249</c:v>
                </c:pt>
                <c:pt idx="5">
                  <c:v>0.29299999999999998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027-CA45-811B-4F4C7632F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LacZ_DVB_PlasmaR2!$A$405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LacZ_DVB_PlasmaR3!$Q$2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LacZ_DVB_PlasmaR3!$P$3:$P$8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LacZ_DVB_PlasmaR3!$Q$3:$Q$8</c:f>
              <c:numCache>
                <c:formatCode>General</c:formatCode>
                <c:ptCount val="6"/>
                <c:pt idx="0">
                  <c:v>4.2000000000000003E-2</c:v>
                </c:pt>
                <c:pt idx="1">
                  <c:v>9.1999999999999998E-2</c:v>
                </c:pt>
                <c:pt idx="2">
                  <c:v>0.14899999999999999</c:v>
                </c:pt>
                <c:pt idx="3">
                  <c:v>0.20499999999999999</c:v>
                </c:pt>
                <c:pt idx="4">
                  <c:v>0.255</c:v>
                </c:pt>
                <c:pt idx="5">
                  <c:v>0.311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6C-D446-B5B2-0A5A1FA4F71B}"/>
            </c:ext>
          </c:extLst>
        </c:ser>
        <c:ser>
          <c:idx val="1"/>
          <c:order val="1"/>
          <c:tx>
            <c:strRef>
              <c:f>LacZ_DVB_PlasmaR3!$R$2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LacZ_DVB_PlasmaR3!$P$3:$P$8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LacZ_DVB_PlasmaR3!$R$3:$R$8</c:f>
              <c:numCache>
                <c:formatCode>General</c:formatCode>
                <c:ptCount val="6"/>
                <c:pt idx="0">
                  <c:v>4.3999999999999997E-2</c:v>
                </c:pt>
                <c:pt idx="1">
                  <c:v>7.9000000000000001E-2</c:v>
                </c:pt>
                <c:pt idx="2">
                  <c:v>0.122</c:v>
                </c:pt>
                <c:pt idx="3">
                  <c:v>0.16600000000000001</c:v>
                </c:pt>
                <c:pt idx="4">
                  <c:v>0.21099999999999999</c:v>
                </c:pt>
                <c:pt idx="5">
                  <c:v>0.26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6C-D446-B5B2-0A5A1FA4F71B}"/>
            </c:ext>
          </c:extLst>
        </c:ser>
        <c:ser>
          <c:idx val="2"/>
          <c:order val="2"/>
          <c:tx>
            <c:strRef>
              <c:f>LacZ_DVB_PlasmaR3!$S$2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LacZ_DVB_PlasmaR3!$P$3:$P$8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LacZ_DVB_PlasmaR3!$S$3:$S$8</c:f>
              <c:numCache>
                <c:formatCode>General</c:formatCode>
                <c:ptCount val="6"/>
                <c:pt idx="0">
                  <c:v>4.2000000000000003E-2</c:v>
                </c:pt>
                <c:pt idx="1">
                  <c:v>9.2999999999999999E-2</c:v>
                </c:pt>
                <c:pt idx="2">
                  <c:v>0.151</c:v>
                </c:pt>
                <c:pt idx="3">
                  <c:v>0.20699999999999999</c:v>
                </c:pt>
                <c:pt idx="4">
                  <c:v>0.255</c:v>
                </c:pt>
                <c:pt idx="5">
                  <c:v>0.30599999999999999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A6C-D446-B5B2-0A5A1FA4F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LacZ_DVB_PlasmaR3!$A$405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LacZ_Epoxy_untreated!$Q$2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LacZ_Epoxy_untreated!$P$3:$P$8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LacZ_Epoxy_untreated!$Q$3:$Q$8</c:f>
              <c:numCache>
                <c:formatCode>General</c:formatCode>
                <c:ptCount val="6"/>
                <c:pt idx="0">
                  <c:v>5.0999999999999997E-2</c:v>
                </c:pt>
                <c:pt idx="1">
                  <c:v>0.224</c:v>
                </c:pt>
                <c:pt idx="2">
                  <c:v>0.36599999999999999</c:v>
                </c:pt>
                <c:pt idx="3">
                  <c:v>0.503</c:v>
                </c:pt>
                <c:pt idx="4">
                  <c:v>0.625</c:v>
                </c:pt>
                <c:pt idx="5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68-AF4E-9405-D90CC1CFD825}"/>
            </c:ext>
          </c:extLst>
        </c:ser>
        <c:ser>
          <c:idx val="1"/>
          <c:order val="1"/>
          <c:tx>
            <c:strRef>
              <c:f>LacZ_Epoxy_untreated!$R$2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LacZ_Epoxy_untreated!$P$3:$P$8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LacZ_Epoxy_untreated!$R$3:$R$8</c:f>
              <c:numCache>
                <c:formatCode>General</c:formatCode>
                <c:ptCount val="6"/>
                <c:pt idx="0">
                  <c:v>5.0999999999999997E-2</c:v>
                </c:pt>
                <c:pt idx="1">
                  <c:v>0.17499999999999999</c:v>
                </c:pt>
                <c:pt idx="2">
                  <c:v>0.307</c:v>
                </c:pt>
                <c:pt idx="3">
                  <c:v>0.436</c:v>
                </c:pt>
                <c:pt idx="4">
                  <c:v>0.55400000000000005</c:v>
                </c:pt>
                <c:pt idx="5">
                  <c:v>0.66200000000000003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68-AF4E-9405-D90CC1CFD825}"/>
            </c:ext>
          </c:extLst>
        </c:ser>
        <c:ser>
          <c:idx val="2"/>
          <c:order val="2"/>
          <c:tx>
            <c:strRef>
              <c:f>LacZ_Epoxy_untreated!$S$2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LacZ_Epoxy_untreated!$P$3:$P$8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LacZ_Epoxy_untreated!$S$3:$S$8</c:f>
              <c:numCache>
                <c:formatCode>General</c:formatCode>
                <c:ptCount val="6"/>
                <c:pt idx="0">
                  <c:v>0.05</c:v>
                </c:pt>
                <c:pt idx="1">
                  <c:v>0.187</c:v>
                </c:pt>
                <c:pt idx="2">
                  <c:v>0.32700000000000001</c:v>
                </c:pt>
                <c:pt idx="3">
                  <c:v>0.46800000000000003</c:v>
                </c:pt>
                <c:pt idx="4">
                  <c:v>0.58799999999999997</c:v>
                </c:pt>
                <c:pt idx="5">
                  <c:v>0.71199999999999997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868-AF4E-9405-D90CC1CFD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LacZ_Epoxy_untreated!$A$405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C2CD733-9E37-5E42-90CF-5EE04FFEB3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63103A7-4DC8-B247-BA49-AF96FE945C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1B859D3-302B-0D41-9E10-65095C3A62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B64972B-8FF3-4E4A-B2EA-D4C60BE25E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7BA55EA-FEFD-F94C-879A-2743E229E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45AD653-0412-6749-9279-3293BA93DA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5E40D16-17D9-CD47-AB2D-28652D3DF1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2F720D5-1669-2C48-8C67-09CBC0D5E6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2F2455F-A1A5-5A40-901A-9F81ED05A4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9CDFBB4-F4B9-0249-9862-D119C84A94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8F093DE-0BBF-B34F-856D-264886939E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412A654-5C7D-2D46-804C-583A29E4D4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E84D39E-028C-A446-ACEC-985723E75C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EA93AA9-3662-F441-BC44-681A3D2D8C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69FB252-78E5-874F-A87F-9EEA4036A7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8FD099A-FE1A-7F4B-907E-2CA77F8026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9B34865-CAD7-6349-BFCE-1A5E0725C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53886D7-25B6-D745-AD9A-9EE103E2C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E23F0B0-F049-634F-8349-6FE8D93679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94AD767-2167-9B4B-B313-3403F0FF27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3295B1E-B910-C84E-A664-63DE11DAD7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F96DA7D-909F-2B48-B3FE-0BD6A4E323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B7083DC-A78B-BB4C-8C36-E85FF0F9F4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BEFF7AC-0585-3B4D-A484-4A40089B9B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71920CD-2698-1E48-8C2A-0CF49F0000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2A29A31-5A51-174C-B57F-4E24FEFC09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739DBB9-3F82-1542-98DA-2752D1B203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A0C28DA-9DC4-4E4A-98A3-113A0605AD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7032462-A9AA-9D45-829A-7C0D6DDF99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D6724B7-EA5B-F44E-ACB3-8AABEC0019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22</xdr:row>
      <xdr:rowOff>19050</xdr:rowOff>
    </xdr:from>
    <xdr:to>
      <xdr:col>14</xdr:col>
      <xdr:colOff>0</xdr:colOff>
      <xdr:row>37</xdr:row>
      <xdr:rowOff>38100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35A5650-60EE-4C48-ABE4-B1A0700B63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C23A49D-90FF-FC49-A692-CD727A2730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5CED7E7-652A-BA44-9718-85CCB4869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18DCE58-F978-CA46-89DC-40919062DC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7247A17-C6AE-2744-BCDB-CD90353881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EC75A0D-FA16-114C-B8DC-79FE1A45DC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26EF00D-89F1-2240-84D7-89D129AB68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151C5-1A9C-1E46-82EB-DAB7F0338955}">
  <dimension ref="A1:S23"/>
  <sheetViews>
    <sheetView topLeftCell="C1" workbookViewId="0">
      <selection activeCell="Q11" sqref="Q11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7">
        <v>6.9000000000000006E-2</v>
      </c>
      <c r="C2" s="47">
        <v>6.4000000000000001E-2</v>
      </c>
      <c r="D2" s="47">
        <v>6.7000000000000004E-2</v>
      </c>
      <c r="E2" s="47">
        <v>0.05</v>
      </c>
      <c r="F2" s="47">
        <v>4.9000000000000002E-2</v>
      </c>
      <c r="G2" s="47">
        <v>5.3999999999999999E-2</v>
      </c>
      <c r="H2" s="47">
        <v>0.05</v>
      </c>
      <c r="I2" s="47">
        <v>5.0999999999999997E-2</v>
      </c>
      <c r="J2" s="47">
        <v>5.0999999999999997E-2</v>
      </c>
      <c r="K2" s="47">
        <v>0.05</v>
      </c>
      <c r="L2" s="47">
        <v>0.05</v>
      </c>
      <c r="M2" s="47">
        <v>5.0999999999999997E-2</v>
      </c>
      <c r="N2" s="40">
        <v>405</v>
      </c>
      <c r="P2" s="46" t="s">
        <v>27</v>
      </c>
      <c r="Q2" s="44" t="s">
        <v>26</v>
      </c>
      <c r="R2" s="44" t="s">
        <v>25</v>
      </c>
      <c r="S2" s="44" t="s">
        <v>24</v>
      </c>
    </row>
    <row r="3" spans="1:19" x14ac:dyDescent="0.2">
      <c r="A3" s="42" t="s">
        <v>16</v>
      </c>
      <c r="B3" s="47">
        <v>4.9000000000000002E-2</v>
      </c>
      <c r="C3" s="47">
        <v>0.05</v>
      </c>
      <c r="D3" s="47">
        <v>0.05</v>
      </c>
      <c r="E3" s="47">
        <v>0.05</v>
      </c>
      <c r="F3" s="47">
        <v>4.9000000000000002E-2</v>
      </c>
      <c r="G3" s="47">
        <v>0.05</v>
      </c>
      <c r="H3" s="47">
        <v>0.05</v>
      </c>
      <c r="I3" s="47">
        <v>5.1999999999999998E-2</v>
      </c>
      <c r="J3" s="47">
        <v>5.0999999999999997E-2</v>
      </c>
      <c r="K3" s="47">
        <v>0.05</v>
      </c>
      <c r="L3" s="47">
        <v>5.2999999999999999E-2</v>
      </c>
      <c r="M3" s="47">
        <v>5.0999999999999997E-2</v>
      </c>
      <c r="N3" s="40">
        <v>405</v>
      </c>
      <c r="P3" s="46">
        <v>0</v>
      </c>
      <c r="Q3" s="44">
        <f>B2</f>
        <v>6.9000000000000006E-2</v>
      </c>
      <c r="R3" s="44">
        <f>C2</f>
        <v>6.4000000000000001E-2</v>
      </c>
      <c r="S3" s="44">
        <f>D2</f>
        <v>6.7000000000000004E-2</v>
      </c>
    </row>
    <row r="4" spans="1:19" x14ac:dyDescent="0.2">
      <c r="P4" s="45">
        <v>120</v>
      </c>
      <c r="Q4" s="44">
        <f>E6</f>
        <v>0.51700000000000002</v>
      </c>
      <c r="R4" s="44">
        <f>F6</f>
        <v>0.43</v>
      </c>
      <c r="S4" s="44">
        <f>G6</f>
        <v>0.41799999999999998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0.8</v>
      </c>
      <c r="R5" s="44">
        <f>I10</f>
        <v>0.71399999999999997</v>
      </c>
      <c r="S5" s="44">
        <f>J10</f>
        <v>0.7</v>
      </c>
    </row>
    <row r="6" spans="1:19" x14ac:dyDescent="0.2">
      <c r="A6" s="42" t="s">
        <v>17</v>
      </c>
      <c r="B6" s="41">
        <v>6.8000000000000005E-2</v>
      </c>
      <c r="C6" s="41">
        <v>6.4000000000000001E-2</v>
      </c>
      <c r="D6" s="41">
        <v>6.7000000000000004E-2</v>
      </c>
      <c r="E6" s="41">
        <v>0.51700000000000002</v>
      </c>
      <c r="F6" s="41">
        <v>0.43</v>
      </c>
      <c r="G6" s="41">
        <v>0.41799999999999998</v>
      </c>
      <c r="H6" s="41">
        <v>0.05</v>
      </c>
      <c r="I6" s="41">
        <v>5.0999999999999997E-2</v>
      </c>
      <c r="J6" s="41">
        <v>5.0999999999999997E-2</v>
      </c>
      <c r="K6" s="41">
        <v>0.05</v>
      </c>
      <c r="L6" s="41">
        <v>0.05</v>
      </c>
      <c r="M6" s="41">
        <v>5.0999999999999997E-2</v>
      </c>
      <c r="N6" s="40">
        <v>405</v>
      </c>
      <c r="P6" s="45">
        <v>360</v>
      </c>
      <c r="Q6" s="44">
        <f>K14</f>
        <v>0.90900000000000003</v>
      </c>
      <c r="R6" s="44">
        <f>L14</f>
        <v>0.86299999999999999</v>
      </c>
      <c r="S6" s="44">
        <f>M14</f>
        <v>0.876</v>
      </c>
    </row>
    <row r="7" spans="1:19" x14ac:dyDescent="0.2">
      <c r="A7" s="42" t="s">
        <v>16</v>
      </c>
      <c r="B7" s="41">
        <v>4.9000000000000002E-2</v>
      </c>
      <c r="C7" s="41">
        <v>0.05</v>
      </c>
      <c r="D7" s="41">
        <v>0.05</v>
      </c>
      <c r="E7" s="41">
        <v>4.9000000000000002E-2</v>
      </c>
      <c r="F7" s="41">
        <v>4.9000000000000002E-2</v>
      </c>
      <c r="G7" s="41">
        <v>0.05</v>
      </c>
      <c r="H7" s="41">
        <v>5.0999999999999997E-2</v>
      </c>
      <c r="I7" s="41">
        <v>5.1999999999999998E-2</v>
      </c>
      <c r="J7" s="41">
        <v>5.0999999999999997E-2</v>
      </c>
      <c r="K7" s="41">
        <v>0.05</v>
      </c>
      <c r="L7" s="41">
        <v>5.2999999999999999E-2</v>
      </c>
      <c r="M7" s="41">
        <v>5.0999999999999997E-2</v>
      </c>
      <c r="N7" s="40">
        <v>405</v>
      </c>
      <c r="P7" s="46">
        <v>480</v>
      </c>
      <c r="Q7" s="44">
        <f>B19</f>
        <v>0.94599999999999995</v>
      </c>
      <c r="R7" s="44">
        <f>C19</f>
        <v>0.94699999999999995</v>
      </c>
      <c r="S7" s="44">
        <f>D19</f>
        <v>0.95</v>
      </c>
    </row>
    <row r="8" spans="1:19" x14ac:dyDescent="0.2">
      <c r="P8" s="45">
        <v>600</v>
      </c>
      <c r="Q8" s="44">
        <f>E23</f>
        <v>0.91</v>
      </c>
      <c r="R8" s="44">
        <f>F23</f>
        <v>0.92700000000000005</v>
      </c>
      <c r="S8" s="44">
        <f>G23</f>
        <v>1.0049999999999999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6.8000000000000005E-2</v>
      </c>
      <c r="C10" s="41">
        <v>6.3E-2</v>
      </c>
      <c r="D10" s="41">
        <v>6.7000000000000004E-2</v>
      </c>
      <c r="E10" s="41">
        <v>0.52500000000000002</v>
      </c>
      <c r="F10" s="41">
        <v>0.438</v>
      </c>
      <c r="G10" s="41">
        <v>0.41599999999999998</v>
      </c>
      <c r="H10" s="41">
        <v>0.8</v>
      </c>
      <c r="I10" s="41">
        <v>0.71399999999999997</v>
      </c>
      <c r="J10" s="41">
        <v>0.7</v>
      </c>
      <c r="K10" s="41">
        <v>0.05</v>
      </c>
      <c r="L10" s="41">
        <v>0.05</v>
      </c>
      <c r="M10" s="41">
        <v>5.0999999999999997E-2</v>
      </c>
      <c r="N10" s="40">
        <v>405</v>
      </c>
      <c r="P10" s="38" t="s">
        <v>23</v>
      </c>
      <c r="Q10" s="38">
        <f>SLOPE(Q3:Q8,$P$3:$P$8)</f>
        <v>1.3335714285714288E-3</v>
      </c>
      <c r="R10" s="38">
        <f>SLOPE(R3:R8,$P$3:$P$8)</f>
        <v>1.4321428571428573E-3</v>
      </c>
      <c r="S10" s="38">
        <f>SLOPE(S3:S8,$P$3:$P$8)</f>
        <v>1.5385714285714286E-3</v>
      </c>
    </row>
    <row r="11" spans="1:19" x14ac:dyDescent="0.2">
      <c r="A11" s="42" t="s">
        <v>16</v>
      </c>
      <c r="B11" s="41">
        <v>4.9000000000000002E-2</v>
      </c>
      <c r="C11" s="41">
        <v>0.05</v>
      </c>
      <c r="D11" s="41">
        <v>0.05</v>
      </c>
      <c r="E11" s="41">
        <v>0.05</v>
      </c>
      <c r="F11" s="41">
        <v>4.9000000000000002E-2</v>
      </c>
      <c r="G11" s="41">
        <v>0.05</v>
      </c>
      <c r="H11" s="41">
        <v>5.0999999999999997E-2</v>
      </c>
      <c r="I11" s="41">
        <v>5.1999999999999998E-2</v>
      </c>
      <c r="J11" s="41">
        <v>5.0999999999999997E-2</v>
      </c>
      <c r="K11" s="41">
        <v>0.05</v>
      </c>
      <c r="L11" s="41">
        <v>5.2999999999999999E-2</v>
      </c>
      <c r="M11" s="41">
        <v>5.0999999999999997E-2</v>
      </c>
      <c r="N11" s="40">
        <v>405</v>
      </c>
      <c r="P11" s="38" t="s">
        <v>22</v>
      </c>
      <c r="Q11" s="38">
        <f>_xlfn.STDEV.P(Q10:S10)</f>
        <v>8.3711387348926899E-5</v>
      </c>
    </row>
    <row r="12" spans="1:19" x14ac:dyDescent="0.2">
      <c r="P12" s="38" t="s">
        <v>21</v>
      </c>
      <c r="Q12" s="38">
        <f>AVERAGE(Q10:S10)</f>
        <v>1.434761904761905E-3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6.8000000000000005E-2</v>
      </c>
      <c r="C14" s="41">
        <v>6.3E-2</v>
      </c>
      <c r="D14" s="41">
        <v>6.5000000000000002E-2</v>
      </c>
      <c r="E14" s="41">
        <v>0.51500000000000001</v>
      </c>
      <c r="F14" s="41">
        <v>0.439</v>
      </c>
      <c r="G14" s="41">
        <v>0.40100000000000002</v>
      </c>
      <c r="H14" s="41">
        <v>0.79200000000000004</v>
      </c>
      <c r="I14" s="41">
        <v>0.70699999999999996</v>
      </c>
      <c r="J14" s="41">
        <v>0.69599999999999995</v>
      </c>
      <c r="K14" s="41">
        <v>0.90900000000000003</v>
      </c>
      <c r="L14" s="41">
        <v>0.86299999999999999</v>
      </c>
      <c r="M14" s="41">
        <v>0.876</v>
      </c>
      <c r="N14" s="40">
        <v>405</v>
      </c>
    </row>
    <row r="15" spans="1:19" x14ac:dyDescent="0.2">
      <c r="A15" s="42" t="s">
        <v>16</v>
      </c>
      <c r="B15" s="41">
        <v>4.9000000000000002E-2</v>
      </c>
      <c r="C15" s="41">
        <v>0.05</v>
      </c>
      <c r="D15" s="41">
        <v>0.05</v>
      </c>
      <c r="E15" s="41">
        <v>0.05</v>
      </c>
      <c r="F15" s="41">
        <v>4.9000000000000002E-2</v>
      </c>
      <c r="G15" s="41">
        <v>0.05</v>
      </c>
      <c r="H15" s="41">
        <v>5.0999999999999997E-2</v>
      </c>
      <c r="I15" s="41">
        <v>5.1999999999999998E-2</v>
      </c>
      <c r="J15" s="41">
        <v>5.0999999999999997E-2</v>
      </c>
      <c r="K15" s="41">
        <v>0.05</v>
      </c>
      <c r="L15" s="41">
        <v>5.2999999999999999E-2</v>
      </c>
      <c r="M15" s="41">
        <v>5.0999999999999997E-2</v>
      </c>
      <c r="N15" s="40">
        <v>405</v>
      </c>
    </row>
    <row r="16" spans="1:19" x14ac:dyDescent="0.2">
      <c r="P16" s="38" t="s">
        <v>20</v>
      </c>
      <c r="Q16" s="38">
        <f>SLOPE(Q3:Q5,$P$3:$P$5)</f>
        <v>3.0458333333333331E-3</v>
      </c>
      <c r="R16" s="38">
        <f>SLOPE(R3:R5,$P$3:$P$5)</f>
        <v>2.7083333333333334E-3</v>
      </c>
      <c r="S16" s="38">
        <f>SLOPE(S3:S5,$P$3:$P$5)</f>
        <v>2.6374999999999997E-3</v>
      </c>
    </row>
    <row r="17" spans="1:17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  <c r="P17" s="38" t="s">
        <v>19</v>
      </c>
      <c r="Q17" s="38">
        <f>AVERAGE(Q16:S16)</f>
        <v>2.7972222222222218E-3</v>
      </c>
    </row>
    <row r="18" spans="1:17" x14ac:dyDescent="0.2">
      <c r="A18" s="42" t="s">
        <v>17</v>
      </c>
      <c r="B18" s="41">
        <v>7.0999999999999994E-2</v>
      </c>
      <c r="C18" s="41">
        <v>6.3E-2</v>
      </c>
      <c r="D18" s="41">
        <v>6.5000000000000002E-2</v>
      </c>
      <c r="E18" s="41">
        <v>0.504</v>
      </c>
      <c r="F18" s="41">
        <v>0.433</v>
      </c>
      <c r="G18" s="41">
        <v>0.41</v>
      </c>
      <c r="H18" s="41">
        <v>0.77100000000000002</v>
      </c>
      <c r="I18" s="41">
        <v>0.67800000000000005</v>
      </c>
      <c r="J18" s="41">
        <v>0.66400000000000003</v>
      </c>
      <c r="K18" s="41">
        <v>0.90400000000000003</v>
      </c>
      <c r="L18" s="41">
        <v>0.85399999999999998</v>
      </c>
      <c r="M18" s="41">
        <v>0.86699999999999999</v>
      </c>
      <c r="N18" s="40">
        <v>405</v>
      </c>
      <c r="P18" s="38" t="s">
        <v>18</v>
      </c>
      <c r="Q18" s="38">
        <f>_xlfn.STDEV.P(Q16:S16)</f>
        <v>1.7815714730485125E-4</v>
      </c>
    </row>
    <row r="19" spans="1:17" x14ac:dyDescent="0.2">
      <c r="A19" s="42" t="s">
        <v>16</v>
      </c>
      <c r="B19" s="41">
        <v>0.94599999999999995</v>
      </c>
      <c r="C19" s="41">
        <v>0.94699999999999995</v>
      </c>
      <c r="D19" s="41">
        <v>0.95</v>
      </c>
      <c r="E19" s="41">
        <v>0.05</v>
      </c>
      <c r="F19" s="41">
        <v>4.9000000000000002E-2</v>
      </c>
      <c r="G19" s="41">
        <v>0.05</v>
      </c>
      <c r="H19" s="41">
        <v>5.0999999999999997E-2</v>
      </c>
      <c r="I19" s="41">
        <v>5.1999999999999998E-2</v>
      </c>
      <c r="J19" s="41">
        <v>5.0999999999999997E-2</v>
      </c>
      <c r="K19" s="41">
        <v>0.05</v>
      </c>
      <c r="L19" s="41">
        <v>5.2999999999999999E-2</v>
      </c>
      <c r="M19" s="41">
        <v>5.0999999999999997E-2</v>
      </c>
      <c r="N19" s="40">
        <v>405</v>
      </c>
    </row>
    <row r="21" spans="1:17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7" x14ac:dyDescent="0.2">
      <c r="A22" s="42" t="s">
        <v>17</v>
      </c>
      <c r="B22" s="41">
        <v>6.8000000000000005E-2</v>
      </c>
      <c r="C22" s="41">
        <v>6.3E-2</v>
      </c>
      <c r="D22" s="41">
        <v>6.6000000000000003E-2</v>
      </c>
      <c r="E22" s="41">
        <v>0.496</v>
      </c>
      <c r="F22" s="41">
        <v>0.40799999999999997</v>
      </c>
      <c r="G22" s="41">
        <v>0.41</v>
      </c>
      <c r="H22" s="41">
        <v>0.75</v>
      </c>
      <c r="I22" s="41">
        <v>0.67100000000000004</v>
      </c>
      <c r="J22" s="41">
        <v>0.66600000000000004</v>
      </c>
      <c r="K22" s="41">
        <v>0.87</v>
      </c>
      <c r="L22" s="41">
        <v>0.82699999999999996</v>
      </c>
      <c r="M22" s="41">
        <v>0.82799999999999996</v>
      </c>
      <c r="N22" s="40">
        <v>405</v>
      </c>
    </row>
    <row r="23" spans="1:17" x14ac:dyDescent="0.2">
      <c r="A23" s="42" t="s">
        <v>16</v>
      </c>
      <c r="B23" s="41">
        <v>0.93100000000000005</v>
      </c>
      <c r="C23" s="41">
        <v>0.93</v>
      </c>
      <c r="D23" s="41">
        <v>0.93600000000000005</v>
      </c>
      <c r="E23" s="41">
        <v>0.91</v>
      </c>
      <c r="F23" s="41">
        <v>0.92700000000000005</v>
      </c>
      <c r="G23" s="41">
        <v>1.0049999999999999</v>
      </c>
      <c r="H23" s="41">
        <v>5.0999999999999997E-2</v>
      </c>
      <c r="I23" s="41">
        <v>5.1999999999999998E-2</v>
      </c>
      <c r="J23" s="41">
        <v>5.0999999999999997E-2</v>
      </c>
      <c r="K23" s="41">
        <v>0.05</v>
      </c>
      <c r="L23" s="41">
        <v>5.2999999999999999E-2</v>
      </c>
      <c r="M23" s="41">
        <v>5.0999999999999997E-2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32F57-F7BE-D143-BB30-E374EFCB13FF}">
  <dimension ref="A1:S23"/>
  <sheetViews>
    <sheetView workbookViewId="0">
      <selection activeCell="P13" sqref="P13:R15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7">
        <v>4.9000000000000002E-2</v>
      </c>
      <c r="C2" s="47">
        <v>4.9000000000000002E-2</v>
      </c>
      <c r="D2" s="47">
        <v>5.0999999999999997E-2</v>
      </c>
      <c r="E2" s="47">
        <v>0.05</v>
      </c>
      <c r="F2" s="47">
        <v>4.9000000000000002E-2</v>
      </c>
      <c r="G2" s="47">
        <v>5.0999999999999997E-2</v>
      </c>
      <c r="H2" s="47">
        <v>5.0999999999999997E-2</v>
      </c>
      <c r="I2" s="47">
        <v>5.0999999999999997E-2</v>
      </c>
      <c r="J2" s="47">
        <v>5.0999999999999997E-2</v>
      </c>
      <c r="K2" s="47">
        <v>5.0999999999999997E-2</v>
      </c>
      <c r="L2" s="47">
        <v>0.05</v>
      </c>
      <c r="M2" s="47">
        <v>0.05</v>
      </c>
      <c r="N2" s="40">
        <v>405</v>
      </c>
      <c r="P2" s="46" t="s">
        <v>27</v>
      </c>
      <c r="Q2" s="44" t="s">
        <v>26</v>
      </c>
      <c r="R2" s="44" t="s">
        <v>25</v>
      </c>
      <c r="S2" s="44" t="s">
        <v>24</v>
      </c>
    </row>
    <row r="3" spans="1:19" x14ac:dyDescent="0.2">
      <c r="A3" s="42" t="s">
        <v>16</v>
      </c>
      <c r="B3" s="47">
        <v>0.05</v>
      </c>
      <c r="C3" s="47">
        <v>0.05</v>
      </c>
      <c r="D3" s="47">
        <v>0.05</v>
      </c>
      <c r="E3" s="47">
        <v>0.05</v>
      </c>
      <c r="F3" s="47">
        <v>0.05</v>
      </c>
      <c r="G3" s="47">
        <v>0.05</v>
      </c>
      <c r="H3" s="47">
        <v>5.0999999999999997E-2</v>
      </c>
      <c r="I3" s="47">
        <v>5.0999999999999997E-2</v>
      </c>
      <c r="J3" s="47">
        <v>0.05</v>
      </c>
      <c r="K3" s="47">
        <v>0.05</v>
      </c>
      <c r="L3" s="47">
        <v>0.05</v>
      </c>
      <c r="M3" s="47">
        <v>0.05</v>
      </c>
      <c r="N3" s="40">
        <v>405</v>
      </c>
      <c r="P3" s="46">
        <v>0</v>
      </c>
      <c r="Q3" s="44">
        <f>B2</f>
        <v>4.9000000000000002E-2</v>
      </c>
      <c r="R3" s="44">
        <f>C2</f>
        <v>4.9000000000000002E-2</v>
      </c>
      <c r="S3" s="44">
        <f>D2</f>
        <v>5.0999999999999997E-2</v>
      </c>
    </row>
    <row r="4" spans="1:19" x14ac:dyDescent="0.2">
      <c r="P4" s="45">
        <v>120</v>
      </c>
      <c r="Q4" s="44">
        <f>E6</f>
        <v>0.17599999999999999</v>
      </c>
      <c r="R4" s="44">
        <f>F6</f>
        <v>0.19800000000000001</v>
      </c>
      <c r="S4" s="44">
        <f>G6</f>
        <v>0.216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0.30299999999999999</v>
      </c>
      <c r="R5" s="44">
        <f>I10</f>
        <v>0.33500000000000002</v>
      </c>
      <c r="S5" s="44">
        <f>J10</f>
        <v>0.35699999999999998</v>
      </c>
    </row>
    <row r="6" spans="1:19" x14ac:dyDescent="0.2">
      <c r="A6" s="42" t="s">
        <v>17</v>
      </c>
      <c r="B6" s="41">
        <v>4.9000000000000002E-2</v>
      </c>
      <c r="C6" s="41">
        <v>0.05</v>
      </c>
      <c r="D6" s="41">
        <v>5.0999999999999997E-2</v>
      </c>
      <c r="E6" s="41">
        <v>0.17599999999999999</v>
      </c>
      <c r="F6" s="41">
        <v>0.19800000000000001</v>
      </c>
      <c r="G6" s="41">
        <v>0.216</v>
      </c>
      <c r="H6" s="41">
        <v>5.0999999999999997E-2</v>
      </c>
      <c r="I6" s="41">
        <v>5.0999999999999997E-2</v>
      </c>
      <c r="J6" s="41">
        <v>5.0999999999999997E-2</v>
      </c>
      <c r="K6" s="41">
        <v>5.0999999999999997E-2</v>
      </c>
      <c r="L6" s="41">
        <v>0.05</v>
      </c>
      <c r="M6" s="41">
        <v>5.0999999999999997E-2</v>
      </c>
      <c r="N6" s="40">
        <v>405</v>
      </c>
      <c r="P6" s="45">
        <v>360</v>
      </c>
      <c r="Q6" s="44">
        <f>K14</f>
        <v>0.42899999999999999</v>
      </c>
      <c r="R6" s="44">
        <f>L14</f>
        <v>0.45600000000000002</v>
      </c>
      <c r="S6" s="44">
        <f>M14</f>
        <v>0.48299999999999998</v>
      </c>
    </row>
    <row r="7" spans="1:19" x14ac:dyDescent="0.2">
      <c r="A7" s="42" t="s">
        <v>16</v>
      </c>
      <c r="B7" s="41">
        <v>0.05</v>
      </c>
      <c r="C7" s="41">
        <v>0.05</v>
      </c>
      <c r="D7" s="41">
        <v>0.05</v>
      </c>
      <c r="E7" s="41">
        <v>0.05</v>
      </c>
      <c r="F7" s="41">
        <v>0.05</v>
      </c>
      <c r="G7" s="41">
        <v>0.05</v>
      </c>
      <c r="H7" s="41">
        <v>5.0999999999999997E-2</v>
      </c>
      <c r="I7" s="41">
        <v>5.0999999999999997E-2</v>
      </c>
      <c r="J7" s="41">
        <v>0.05</v>
      </c>
      <c r="K7" s="41">
        <v>0.05</v>
      </c>
      <c r="L7" s="41">
        <v>0.05</v>
      </c>
      <c r="M7" s="41">
        <v>0.05</v>
      </c>
      <c r="N7" s="40">
        <v>405</v>
      </c>
      <c r="P7" s="46">
        <v>480</v>
      </c>
      <c r="Q7" s="44">
        <f>B19</f>
        <v>0.54200000000000004</v>
      </c>
      <c r="R7" s="44">
        <f>C19</f>
        <v>0.56000000000000005</v>
      </c>
      <c r="S7" s="44">
        <f>D19</f>
        <v>0.57699999999999996</v>
      </c>
    </row>
    <row r="8" spans="1:19" x14ac:dyDescent="0.2">
      <c r="P8" s="45">
        <v>600</v>
      </c>
      <c r="Q8" s="44">
        <f>E23</f>
        <v>0.64200000000000002</v>
      </c>
      <c r="R8" s="44">
        <f>F23</f>
        <v>0.60299999999999998</v>
      </c>
      <c r="S8" s="44">
        <f>G23</f>
        <v>0.622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0.05</v>
      </c>
      <c r="C10" s="41">
        <v>0.05</v>
      </c>
      <c r="D10" s="41">
        <v>5.0999999999999997E-2</v>
      </c>
      <c r="E10" s="41">
        <v>0.17499999999999999</v>
      </c>
      <c r="F10" s="41">
        <v>0.19600000000000001</v>
      </c>
      <c r="G10" s="41">
        <v>0.214</v>
      </c>
      <c r="H10" s="41">
        <v>0.30299999999999999</v>
      </c>
      <c r="I10" s="41">
        <v>0.33500000000000002</v>
      </c>
      <c r="J10" s="41">
        <v>0.35699999999999998</v>
      </c>
      <c r="K10" s="41">
        <v>5.0999999999999997E-2</v>
      </c>
      <c r="L10" s="41">
        <v>0.05</v>
      </c>
      <c r="M10" s="41">
        <v>0.05</v>
      </c>
      <c r="N10" s="40">
        <v>405</v>
      </c>
      <c r="P10" s="38" t="s">
        <v>23</v>
      </c>
      <c r="Q10" s="38">
        <f>SLOPE(Q3:Q8,$P$3:$P$8)</f>
        <v>9.973809523809525E-4</v>
      </c>
      <c r="R10" s="38">
        <f>SLOPE(R3:R8,$P$3:$P$8)</f>
        <v>9.4690476190476187E-4</v>
      </c>
      <c r="S10" s="38">
        <f>SLOPE(S3:S8,$P$3:$P$8)</f>
        <v>9.6761904761904756E-4</v>
      </c>
    </row>
    <row r="11" spans="1:19" x14ac:dyDescent="0.2">
      <c r="A11" s="42" t="s">
        <v>16</v>
      </c>
      <c r="B11" s="41">
        <v>0.05</v>
      </c>
      <c r="C11" s="41">
        <v>0.05</v>
      </c>
      <c r="D11" s="41">
        <v>0.05</v>
      </c>
      <c r="E11" s="41">
        <v>0.05</v>
      </c>
      <c r="F11" s="41">
        <v>0.05</v>
      </c>
      <c r="G11" s="41">
        <v>0.05</v>
      </c>
      <c r="H11" s="41">
        <v>5.0999999999999997E-2</v>
      </c>
      <c r="I11" s="41">
        <v>5.0999999999999997E-2</v>
      </c>
      <c r="J11" s="41">
        <v>0.05</v>
      </c>
      <c r="K11" s="41">
        <v>0.05</v>
      </c>
      <c r="L11" s="41">
        <v>0.05</v>
      </c>
      <c r="M11" s="41">
        <v>0.05</v>
      </c>
      <c r="N11" s="40">
        <v>405</v>
      </c>
      <c r="P11" s="38" t="s">
        <v>22</v>
      </c>
      <c r="Q11" s="38">
        <f>_xlfn.STDEV.P(Q10:S10)</f>
        <v>2.0716870239542665E-5</v>
      </c>
    </row>
    <row r="12" spans="1:19" x14ac:dyDescent="0.2">
      <c r="P12" s="38" t="s">
        <v>21</v>
      </c>
      <c r="Q12" s="38">
        <f>AVERAGE(Q10:S10)</f>
        <v>9.7063492063492057E-4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0.05</v>
      </c>
      <c r="C14" s="41">
        <v>0.05</v>
      </c>
      <c r="D14" s="41">
        <v>5.1999999999999998E-2</v>
      </c>
      <c r="E14" s="41">
        <v>0.17100000000000001</v>
      </c>
      <c r="F14" s="41">
        <v>0.191</v>
      </c>
      <c r="G14" s="41">
        <v>0.20799999999999999</v>
      </c>
      <c r="H14" s="41">
        <v>0.30099999999999999</v>
      </c>
      <c r="I14" s="41">
        <v>0.33200000000000002</v>
      </c>
      <c r="J14" s="41">
        <v>0.35399999999999998</v>
      </c>
      <c r="K14" s="41">
        <v>0.42899999999999999</v>
      </c>
      <c r="L14" s="41">
        <v>0.45600000000000002</v>
      </c>
      <c r="M14" s="41">
        <v>0.48299999999999998</v>
      </c>
      <c r="N14" s="40">
        <v>405</v>
      </c>
    </row>
    <row r="15" spans="1:19" x14ac:dyDescent="0.2">
      <c r="A15" s="42" t="s">
        <v>16</v>
      </c>
      <c r="B15" s="41">
        <v>0.05</v>
      </c>
      <c r="C15" s="41">
        <v>0.05</v>
      </c>
      <c r="D15" s="41">
        <v>0.05</v>
      </c>
      <c r="E15" s="41">
        <v>0.05</v>
      </c>
      <c r="F15" s="41">
        <v>0.05</v>
      </c>
      <c r="G15" s="41">
        <v>0.05</v>
      </c>
      <c r="H15" s="41">
        <v>5.0999999999999997E-2</v>
      </c>
      <c r="I15" s="41">
        <v>5.0999999999999997E-2</v>
      </c>
      <c r="J15" s="41">
        <v>0.05</v>
      </c>
      <c r="K15" s="41">
        <v>0.05</v>
      </c>
      <c r="L15" s="41">
        <v>0.05</v>
      </c>
      <c r="M15" s="41">
        <v>0.05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0.05</v>
      </c>
      <c r="C18" s="41">
        <v>0.05</v>
      </c>
      <c r="D18" s="41">
        <v>5.1999999999999998E-2</v>
      </c>
      <c r="E18" s="41">
        <v>0.17100000000000001</v>
      </c>
      <c r="F18" s="41">
        <v>0.189</v>
      </c>
      <c r="G18" s="41">
        <v>0.20899999999999999</v>
      </c>
      <c r="H18" s="41">
        <v>0.29699999999999999</v>
      </c>
      <c r="I18" s="41">
        <v>0.32100000000000001</v>
      </c>
      <c r="J18" s="41">
        <v>0.34499999999999997</v>
      </c>
      <c r="K18" s="41">
        <v>0.42499999999999999</v>
      </c>
      <c r="L18" s="41">
        <v>0.45</v>
      </c>
      <c r="M18" s="41">
        <v>0.47699999999999998</v>
      </c>
      <c r="N18" s="40">
        <v>405</v>
      </c>
    </row>
    <row r="19" spans="1:14" x14ac:dyDescent="0.2">
      <c r="A19" s="42" t="s">
        <v>16</v>
      </c>
      <c r="B19" s="41">
        <v>0.54200000000000004</v>
      </c>
      <c r="C19" s="41">
        <v>0.56000000000000005</v>
      </c>
      <c r="D19" s="41">
        <v>0.57699999999999996</v>
      </c>
      <c r="E19" s="41">
        <v>0.05</v>
      </c>
      <c r="F19" s="41">
        <v>0.05</v>
      </c>
      <c r="G19" s="41">
        <v>0.05</v>
      </c>
      <c r="H19" s="41">
        <v>5.0999999999999997E-2</v>
      </c>
      <c r="I19" s="41">
        <v>5.0999999999999997E-2</v>
      </c>
      <c r="J19" s="41">
        <v>0.05</v>
      </c>
      <c r="K19" s="41">
        <v>0.05</v>
      </c>
      <c r="L19" s="41">
        <v>0.05</v>
      </c>
      <c r="M19" s="41">
        <v>0.05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7">
        <v>0.05</v>
      </c>
      <c r="C22" s="47">
        <v>0.05</v>
      </c>
      <c r="D22" s="47">
        <v>5.1999999999999998E-2</v>
      </c>
      <c r="E22" s="47">
        <v>0.17100000000000001</v>
      </c>
      <c r="F22" s="47">
        <v>0.191</v>
      </c>
      <c r="G22" s="47">
        <v>0.20899999999999999</v>
      </c>
      <c r="H22" s="47">
        <v>0.29299999999999998</v>
      </c>
      <c r="I22" s="47">
        <v>0.317</v>
      </c>
      <c r="J22" s="47">
        <v>0.33900000000000002</v>
      </c>
      <c r="K22" s="47">
        <v>0.41199999999999998</v>
      </c>
      <c r="L22" s="47">
        <v>0.436</v>
      </c>
      <c r="M22" s="47">
        <v>0.46400000000000002</v>
      </c>
      <c r="N22" s="40">
        <v>405</v>
      </c>
    </row>
    <row r="23" spans="1:14" x14ac:dyDescent="0.2">
      <c r="A23" s="42" t="s">
        <v>16</v>
      </c>
      <c r="B23" s="47">
        <v>0.53500000000000003</v>
      </c>
      <c r="C23" s="47">
        <v>0.55400000000000005</v>
      </c>
      <c r="D23" s="47">
        <v>0.56799999999999995</v>
      </c>
      <c r="E23" s="47">
        <v>0.64200000000000002</v>
      </c>
      <c r="F23" s="47">
        <v>0.60299999999999998</v>
      </c>
      <c r="G23" s="47">
        <v>0.622</v>
      </c>
      <c r="H23" s="47">
        <v>5.0999999999999997E-2</v>
      </c>
      <c r="I23" s="47">
        <v>5.0999999999999997E-2</v>
      </c>
      <c r="J23" s="47">
        <v>0.05</v>
      </c>
      <c r="K23" s="47">
        <v>0.05</v>
      </c>
      <c r="L23" s="47">
        <v>0.05</v>
      </c>
      <c r="M23" s="47">
        <v>0.05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6CE1A-34AE-224C-A3F3-377537038906}">
  <dimension ref="A1:S23"/>
  <sheetViews>
    <sheetView workbookViewId="0">
      <selection activeCell="J33" sqref="J33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7">
        <v>4.7E-2</v>
      </c>
      <c r="C2" s="47">
        <v>4.5999999999999999E-2</v>
      </c>
      <c r="D2" s="47">
        <v>4.4999999999999998E-2</v>
      </c>
      <c r="E2" s="47">
        <v>0.05</v>
      </c>
      <c r="F2" s="47">
        <v>0.05</v>
      </c>
      <c r="G2" s="47">
        <v>0.05</v>
      </c>
      <c r="H2" s="47">
        <v>5.0999999999999997E-2</v>
      </c>
      <c r="I2" s="47">
        <v>0.05</v>
      </c>
      <c r="J2" s="47">
        <v>0.05</v>
      </c>
      <c r="K2" s="47">
        <v>0.05</v>
      </c>
      <c r="L2" s="47">
        <v>5.0999999999999997E-2</v>
      </c>
      <c r="M2" s="47">
        <v>5.0999999999999997E-2</v>
      </c>
      <c r="N2" s="40">
        <v>405</v>
      </c>
      <c r="P2" s="46" t="s">
        <v>27</v>
      </c>
      <c r="Q2" s="44" t="s">
        <v>26</v>
      </c>
      <c r="R2" s="44" t="s">
        <v>25</v>
      </c>
      <c r="S2" s="44" t="s">
        <v>24</v>
      </c>
    </row>
    <row r="3" spans="1:19" x14ac:dyDescent="0.2">
      <c r="A3" s="42" t="s">
        <v>16</v>
      </c>
      <c r="B3" s="47">
        <v>0.05</v>
      </c>
      <c r="C3" s="47">
        <v>0.05</v>
      </c>
      <c r="D3" s="47">
        <v>5.0999999999999997E-2</v>
      </c>
      <c r="E3" s="47">
        <v>0.05</v>
      </c>
      <c r="F3" s="47">
        <v>4.9000000000000002E-2</v>
      </c>
      <c r="G3" s="47">
        <v>0.05</v>
      </c>
      <c r="H3" s="47">
        <v>0.05</v>
      </c>
      <c r="I3" s="47">
        <v>5.0999999999999997E-2</v>
      </c>
      <c r="J3" s="47">
        <v>0.05</v>
      </c>
      <c r="K3" s="47">
        <v>0.05</v>
      </c>
      <c r="L3" s="47">
        <v>5.0999999999999997E-2</v>
      </c>
      <c r="M3" s="47">
        <v>5.0999999999999997E-2</v>
      </c>
      <c r="N3" s="40">
        <v>405</v>
      </c>
      <c r="P3" s="46">
        <v>0</v>
      </c>
      <c r="Q3" s="44">
        <f>B2</f>
        <v>4.7E-2</v>
      </c>
      <c r="R3" s="44">
        <f>C2</f>
        <v>4.5999999999999999E-2</v>
      </c>
      <c r="S3" s="44">
        <f>D2</f>
        <v>4.4999999999999998E-2</v>
      </c>
    </row>
    <row r="4" spans="1:19" x14ac:dyDescent="0.2">
      <c r="P4" s="45">
        <v>120</v>
      </c>
      <c r="Q4" s="44">
        <f>E6</f>
        <v>0.14599999999999999</v>
      </c>
      <c r="R4" s="44">
        <f>F6</f>
        <v>0.125</v>
      </c>
      <c r="S4" s="44">
        <f>G6</f>
        <v>0.11899999999999999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0.249</v>
      </c>
      <c r="R5" s="44">
        <f>I10</f>
        <v>0.215</v>
      </c>
      <c r="S5" s="44">
        <f>J10</f>
        <v>0.19600000000000001</v>
      </c>
    </row>
    <row r="6" spans="1:19" x14ac:dyDescent="0.2">
      <c r="A6" s="42" t="s">
        <v>17</v>
      </c>
      <c r="B6" s="41">
        <v>4.8000000000000001E-2</v>
      </c>
      <c r="C6" s="41">
        <v>4.5999999999999999E-2</v>
      </c>
      <c r="D6" s="41">
        <v>4.4999999999999998E-2</v>
      </c>
      <c r="E6" s="41">
        <v>0.14599999999999999</v>
      </c>
      <c r="F6" s="41">
        <v>0.125</v>
      </c>
      <c r="G6" s="41">
        <v>0.11899999999999999</v>
      </c>
      <c r="H6" s="41">
        <v>5.0999999999999997E-2</v>
      </c>
      <c r="I6" s="41">
        <v>0.05</v>
      </c>
      <c r="J6" s="41">
        <v>0.05</v>
      </c>
      <c r="K6" s="41">
        <v>0.05</v>
      </c>
      <c r="L6" s="41">
        <v>5.0999999999999997E-2</v>
      </c>
      <c r="M6" s="41">
        <v>0.05</v>
      </c>
      <c r="N6" s="40">
        <v>405</v>
      </c>
      <c r="P6" s="45">
        <v>360</v>
      </c>
      <c r="Q6" s="44">
        <f>K14</f>
        <v>0.35299999999999998</v>
      </c>
      <c r="R6" s="44">
        <f>L14</f>
        <v>0.316</v>
      </c>
      <c r="S6" s="44">
        <f>M14</f>
        <v>0.28399999999999997</v>
      </c>
    </row>
    <row r="7" spans="1:19" x14ac:dyDescent="0.2">
      <c r="A7" s="42" t="s">
        <v>16</v>
      </c>
      <c r="B7" s="41">
        <v>0.05</v>
      </c>
      <c r="C7" s="41">
        <v>0.05</v>
      </c>
      <c r="D7" s="41">
        <v>5.0999999999999997E-2</v>
      </c>
      <c r="E7" s="41">
        <v>0.05</v>
      </c>
      <c r="F7" s="41">
        <v>4.9000000000000002E-2</v>
      </c>
      <c r="G7" s="41">
        <v>0.05</v>
      </c>
      <c r="H7" s="41">
        <v>0.05</v>
      </c>
      <c r="I7" s="41">
        <v>5.0999999999999997E-2</v>
      </c>
      <c r="J7" s="41">
        <v>0.05</v>
      </c>
      <c r="K7" s="41">
        <v>0.05</v>
      </c>
      <c r="L7" s="41">
        <v>5.0999999999999997E-2</v>
      </c>
      <c r="M7" s="41">
        <v>5.0999999999999997E-2</v>
      </c>
      <c r="N7" s="40">
        <v>405</v>
      </c>
      <c r="P7" s="46">
        <v>480</v>
      </c>
      <c r="Q7" s="44">
        <f>B19</f>
        <v>0.45800000000000002</v>
      </c>
      <c r="R7" s="44">
        <f>C19</f>
        <v>0.41599999999999998</v>
      </c>
      <c r="S7" s="44">
        <f>D19</f>
        <v>0.378</v>
      </c>
    </row>
    <row r="8" spans="1:19" x14ac:dyDescent="0.2">
      <c r="P8" s="45">
        <v>600</v>
      </c>
      <c r="Q8" s="44">
        <f>E23</f>
        <v>0.54900000000000004</v>
      </c>
      <c r="R8" s="44">
        <f>F23</f>
        <v>0.505</v>
      </c>
      <c r="S8" s="44">
        <f>G23</f>
        <v>0.47399999999999998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4.8000000000000001E-2</v>
      </c>
      <c r="C10" s="41">
        <v>4.5999999999999999E-2</v>
      </c>
      <c r="D10" s="41">
        <v>4.5999999999999999E-2</v>
      </c>
      <c r="E10" s="41">
        <v>0.14599999999999999</v>
      </c>
      <c r="F10" s="41">
        <v>0.125</v>
      </c>
      <c r="G10" s="41">
        <v>0.11899999999999999</v>
      </c>
      <c r="H10" s="41">
        <v>0.249</v>
      </c>
      <c r="I10" s="41">
        <v>0.215</v>
      </c>
      <c r="J10" s="41">
        <v>0.19600000000000001</v>
      </c>
      <c r="K10" s="41">
        <v>0.05</v>
      </c>
      <c r="L10" s="41">
        <v>5.0999999999999997E-2</v>
      </c>
      <c r="M10" s="41">
        <v>0.05</v>
      </c>
      <c r="N10" s="40">
        <v>405</v>
      </c>
      <c r="P10" s="38" t="s">
        <v>23</v>
      </c>
      <c r="Q10" s="38">
        <f>SLOPE(Q3:Q8,$P$3:$P$8)</f>
        <v>8.4523809523809519E-4</v>
      </c>
      <c r="R10" s="38">
        <f>SLOPE(R3:R8,$P$3:$P$8)</f>
        <v>7.7833333333333324E-4</v>
      </c>
      <c r="S10" s="38">
        <f>SLOPE(S3:S8,$P$3:$P$8)</f>
        <v>7.1666666666666678E-4</v>
      </c>
    </row>
    <row r="11" spans="1:19" x14ac:dyDescent="0.2">
      <c r="A11" s="42" t="s">
        <v>16</v>
      </c>
      <c r="B11" s="41">
        <v>0.05</v>
      </c>
      <c r="C11" s="41">
        <v>0.05</v>
      </c>
      <c r="D11" s="41">
        <v>5.0999999999999997E-2</v>
      </c>
      <c r="E11" s="41">
        <v>0.05</v>
      </c>
      <c r="F11" s="41">
        <v>4.9000000000000002E-2</v>
      </c>
      <c r="G11" s="41">
        <v>0.05</v>
      </c>
      <c r="H11" s="41">
        <v>0.05</v>
      </c>
      <c r="I11" s="41">
        <v>5.0999999999999997E-2</v>
      </c>
      <c r="J11" s="41">
        <v>0.05</v>
      </c>
      <c r="K11" s="41">
        <v>0.05</v>
      </c>
      <c r="L11" s="41">
        <v>5.0999999999999997E-2</v>
      </c>
      <c r="M11" s="41">
        <v>5.0999999999999997E-2</v>
      </c>
      <c r="N11" s="40">
        <v>405</v>
      </c>
      <c r="P11" s="38" t="s">
        <v>22</v>
      </c>
      <c r="Q11" s="38">
        <f>_xlfn.STDEV.P(Q10:S10)</f>
        <v>5.2503584203798844E-5</v>
      </c>
    </row>
    <row r="12" spans="1:19" x14ac:dyDescent="0.2">
      <c r="P12" s="38" t="s">
        <v>21</v>
      </c>
      <c r="Q12" s="38">
        <f>AVERAGE(Q10:S10)</f>
        <v>7.8007936507936511E-4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4.8000000000000001E-2</v>
      </c>
      <c r="C14" s="41">
        <v>4.7E-2</v>
      </c>
      <c r="D14" s="41">
        <v>4.5999999999999999E-2</v>
      </c>
      <c r="E14" s="41">
        <v>0.14299999999999999</v>
      </c>
      <c r="F14" s="41">
        <v>0.123</v>
      </c>
      <c r="G14" s="41">
        <v>0.11799999999999999</v>
      </c>
      <c r="H14" s="41">
        <v>0.246</v>
      </c>
      <c r="I14" s="41">
        <v>0.214</v>
      </c>
      <c r="J14" s="41">
        <v>0.19500000000000001</v>
      </c>
      <c r="K14" s="41">
        <v>0.35299999999999998</v>
      </c>
      <c r="L14" s="41">
        <v>0.316</v>
      </c>
      <c r="M14" s="41">
        <v>0.28399999999999997</v>
      </c>
      <c r="N14" s="40">
        <v>405</v>
      </c>
    </row>
    <row r="15" spans="1:19" x14ac:dyDescent="0.2">
      <c r="A15" s="42" t="s">
        <v>16</v>
      </c>
      <c r="B15" s="41">
        <v>0.05</v>
      </c>
      <c r="C15" s="41">
        <v>0.05</v>
      </c>
      <c r="D15" s="41">
        <v>5.0999999999999997E-2</v>
      </c>
      <c r="E15" s="41">
        <v>0.05</v>
      </c>
      <c r="F15" s="41">
        <v>4.9000000000000002E-2</v>
      </c>
      <c r="G15" s="41">
        <v>0.05</v>
      </c>
      <c r="H15" s="41">
        <v>0.05</v>
      </c>
      <c r="I15" s="41">
        <v>5.0999999999999997E-2</v>
      </c>
      <c r="J15" s="41">
        <v>0.05</v>
      </c>
      <c r="K15" s="41">
        <v>0.05</v>
      </c>
      <c r="L15" s="41">
        <v>5.0999999999999997E-2</v>
      </c>
      <c r="M15" s="41">
        <v>5.0999999999999997E-2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4.8000000000000001E-2</v>
      </c>
      <c r="C18" s="41">
        <v>4.7E-2</v>
      </c>
      <c r="D18" s="41">
        <v>4.5999999999999999E-2</v>
      </c>
      <c r="E18" s="41">
        <v>0.14299999999999999</v>
      </c>
      <c r="F18" s="41">
        <v>0.122</v>
      </c>
      <c r="G18" s="41">
        <v>0.11700000000000001</v>
      </c>
      <c r="H18" s="41">
        <v>0.24</v>
      </c>
      <c r="I18" s="41">
        <v>0.20699999999999999</v>
      </c>
      <c r="J18" s="41">
        <v>0.19400000000000001</v>
      </c>
      <c r="K18" s="41">
        <v>0.35099999999999998</v>
      </c>
      <c r="L18" s="41">
        <v>0.314</v>
      </c>
      <c r="M18" s="41">
        <v>0.28199999999999997</v>
      </c>
      <c r="N18" s="40">
        <v>405</v>
      </c>
    </row>
    <row r="19" spans="1:14" x14ac:dyDescent="0.2">
      <c r="A19" s="42" t="s">
        <v>16</v>
      </c>
      <c r="B19" s="41">
        <v>0.45800000000000002</v>
      </c>
      <c r="C19" s="41">
        <v>0.41599999999999998</v>
      </c>
      <c r="D19" s="41">
        <v>0.378</v>
      </c>
      <c r="E19" s="41">
        <v>0.05</v>
      </c>
      <c r="F19" s="41">
        <v>0.05</v>
      </c>
      <c r="G19" s="41">
        <v>0.05</v>
      </c>
      <c r="H19" s="41">
        <v>0.05</v>
      </c>
      <c r="I19" s="41">
        <v>5.0999999999999997E-2</v>
      </c>
      <c r="J19" s="41">
        <v>0.05</v>
      </c>
      <c r="K19" s="41">
        <v>0.05</v>
      </c>
      <c r="L19" s="41">
        <v>5.0999999999999997E-2</v>
      </c>
      <c r="M19" s="41">
        <v>5.0999999999999997E-2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4.9000000000000002E-2</v>
      </c>
      <c r="C22" s="41">
        <v>4.7E-2</v>
      </c>
      <c r="D22" s="41">
        <v>4.5999999999999999E-2</v>
      </c>
      <c r="E22" s="41">
        <v>0.14299999999999999</v>
      </c>
      <c r="F22" s="41">
        <v>0.122</v>
      </c>
      <c r="G22" s="41">
        <v>0.11700000000000001</v>
      </c>
      <c r="H22" s="41">
        <v>0.23699999999999999</v>
      </c>
      <c r="I22" s="41">
        <v>0.20499999999999999</v>
      </c>
      <c r="J22" s="41">
        <v>0.193</v>
      </c>
      <c r="K22" s="41">
        <v>0.34699999999999998</v>
      </c>
      <c r="L22" s="41">
        <v>0.30399999999999999</v>
      </c>
      <c r="M22" s="41">
        <v>0.27400000000000002</v>
      </c>
      <c r="N22" s="40">
        <v>405</v>
      </c>
    </row>
    <row r="23" spans="1:14" x14ac:dyDescent="0.2">
      <c r="A23" s="42" t="s">
        <v>16</v>
      </c>
      <c r="B23" s="41">
        <v>0.45300000000000001</v>
      </c>
      <c r="C23" s="41">
        <v>0.41199999999999998</v>
      </c>
      <c r="D23" s="41">
        <v>0.374</v>
      </c>
      <c r="E23" s="41">
        <v>0.54900000000000004</v>
      </c>
      <c r="F23" s="41">
        <v>0.505</v>
      </c>
      <c r="G23" s="41">
        <v>0.47399999999999998</v>
      </c>
      <c r="H23" s="41">
        <v>0.05</v>
      </c>
      <c r="I23" s="41">
        <v>5.0999999999999997E-2</v>
      </c>
      <c r="J23" s="41">
        <v>0.05</v>
      </c>
      <c r="K23" s="41">
        <v>0.05</v>
      </c>
      <c r="L23" s="41">
        <v>5.0999999999999997E-2</v>
      </c>
      <c r="M23" s="41">
        <v>5.0999999999999997E-2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A5345-22CE-7841-90D2-95CA9CCF655C}">
  <dimension ref="A1:S23"/>
  <sheetViews>
    <sheetView workbookViewId="0">
      <selection activeCell="J33" sqref="J33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7">
        <v>5.0999999999999997E-2</v>
      </c>
      <c r="C2" s="47">
        <v>4.7E-2</v>
      </c>
      <c r="D2" s="47">
        <v>4.7E-2</v>
      </c>
      <c r="E2" s="47">
        <v>0.05</v>
      </c>
      <c r="F2" s="47">
        <v>0.05</v>
      </c>
      <c r="G2" s="47">
        <v>0.05</v>
      </c>
      <c r="H2" s="47">
        <v>0.05</v>
      </c>
      <c r="I2" s="47">
        <v>0.05</v>
      </c>
      <c r="J2" s="47">
        <v>0.05</v>
      </c>
      <c r="K2" s="47">
        <v>0.05</v>
      </c>
      <c r="L2" s="47">
        <v>0.05</v>
      </c>
      <c r="M2" s="47">
        <v>0.05</v>
      </c>
      <c r="N2" s="40">
        <v>405</v>
      </c>
      <c r="P2" s="46" t="s">
        <v>27</v>
      </c>
      <c r="Q2" s="44" t="s">
        <v>26</v>
      </c>
      <c r="R2" s="44" t="s">
        <v>25</v>
      </c>
      <c r="S2" s="44" t="s">
        <v>24</v>
      </c>
    </row>
    <row r="3" spans="1:19" x14ac:dyDescent="0.2">
      <c r="A3" s="42" t="s">
        <v>16</v>
      </c>
      <c r="B3" s="47">
        <v>0.05</v>
      </c>
      <c r="C3" s="47">
        <v>0.05</v>
      </c>
      <c r="D3" s="47">
        <v>5.0999999999999997E-2</v>
      </c>
      <c r="E3" s="47">
        <v>0.05</v>
      </c>
      <c r="F3" s="47">
        <v>0.05</v>
      </c>
      <c r="G3" s="47">
        <v>0.05</v>
      </c>
      <c r="H3" s="47">
        <v>0.05</v>
      </c>
      <c r="I3" s="47">
        <v>5.0999999999999997E-2</v>
      </c>
      <c r="J3" s="47">
        <v>5.0999999999999997E-2</v>
      </c>
      <c r="K3" s="47">
        <v>0.05</v>
      </c>
      <c r="L3" s="47">
        <v>5.0999999999999997E-2</v>
      </c>
      <c r="M3" s="47">
        <v>5.1999999999999998E-2</v>
      </c>
      <c r="N3" s="40">
        <v>405</v>
      </c>
      <c r="P3" s="46">
        <v>0</v>
      </c>
      <c r="Q3" s="44">
        <f>B2</f>
        <v>5.0999999999999997E-2</v>
      </c>
      <c r="R3" s="44">
        <f>C2</f>
        <v>4.7E-2</v>
      </c>
      <c r="S3" s="44">
        <f>D2</f>
        <v>4.7E-2</v>
      </c>
    </row>
    <row r="4" spans="1:19" x14ac:dyDescent="0.2">
      <c r="P4" s="45">
        <v>120</v>
      </c>
      <c r="Q4" s="44">
        <f>E6</f>
        <v>0.18099999999999999</v>
      </c>
      <c r="R4" s="44">
        <f>F6</f>
        <v>0.151</v>
      </c>
      <c r="S4" s="44">
        <f>G6</f>
        <v>0.13600000000000001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0.29199999999999998</v>
      </c>
      <c r="R5" s="44">
        <f>I10</f>
        <v>0.24399999999999999</v>
      </c>
      <c r="S5" s="44">
        <f>J10</f>
        <v>0.222</v>
      </c>
    </row>
    <row r="6" spans="1:19" x14ac:dyDescent="0.2">
      <c r="A6" s="42" t="s">
        <v>17</v>
      </c>
      <c r="B6" s="41">
        <v>5.0999999999999997E-2</v>
      </c>
      <c r="C6" s="41">
        <v>4.7E-2</v>
      </c>
      <c r="D6" s="41">
        <v>4.7E-2</v>
      </c>
      <c r="E6" s="41">
        <v>0.18099999999999999</v>
      </c>
      <c r="F6" s="41">
        <v>0.151</v>
      </c>
      <c r="G6" s="41">
        <v>0.13600000000000001</v>
      </c>
      <c r="H6" s="41">
        <v>0.05</v>
      </c>
      <c r="I6" s="41">
        <v>0.05</v>
      </c>
      <c r="J6" s="41">
        <v>0.05</v>
      </c>
      <c r="K6" s="41">
        <v>0.05</v>
      </c>
      <c r="L6" s="41">
        <v>0.05</v>
      </c>
      <c r="M6" s="41">
        <v>0.05</v>
      </c>
      <c r="N6" s="40">
        <v>405</v>
      </c>
      <c r="P6" s="45">
        <v>360</v>
      </c>
      <c r="Q6" s="44">
        <f>K14</f>
        <v>0.41799999999999998</v>
      </c>
      <c r="R6" s="44">
        <f>L14</f>
        <v>0.35199999999999998</v>
      </c>
      <c r="S6" s="44">
        <f>M14</f>
        <v>0.32200000000000001</v>
      </c>
    </row>
    <row r="7" spans="1:19" x14ac:dyDescent="0.2">
      <c r="A7" s="42" t="s">
        <v>16</v>
      </c>
      <c r="B7" s="41">
        <v>0.05</v>
      </c>
      <c r="C7" s="41">
        <v>0.05</v>
      </c>
      <c r="D7" s="41">
        <v>5.0999999999999997E-2</v>
      </c>
      <c r="E7" s="41">
        <v>0.05</v>
      </c>
      <c r="F7" s="41">
        <v>0.05</v>
      </c>
      <c r="G7" s="41">
        <v>0.05</v>
      </c>
      <c r="H7" s="41">
        <v>0.05</v>
      </c>
      <c r="I7" s="41">
        <v>5.0999999999999997E-2</v>
      </c>
      <c r="J7" s="41">
        <v>5.0999999999999997E-2</v>
      </c>
      <c r="K7" s="41">
        <v>0.05</v>
      </c>
      <c r="L7" s="41">
        <v>0.05</v>
      </c>
      <c r="M7" s="41">
        <v>5.1999999999999998E-2</v>
      </c>
      <c r="N7" s="40">
        <v>405</v>
      </c>
      <c r="P7" s="46">
        <v>480</v>
      </c>
      <c r="Q7" s="44">
        <f>B19</f>
        <v>0.52400000000000002</v>
      </c>
      <c r="R7" s="44">
        <f>C19</f>
        <v>0.46300000000000002</v>
      </c>
      <c r="S7" s="44">
        <f>D19</f>
        <v>0.42699999999999999</v>
      </c>
    </row>
    <row r="8" spans="1:19" x14ac:dyDescent="0.2">
      <c r="P8" s="45">
        <v>600</v>
      </c>
      <c r="Q8" s="44">
        <f>E23</f>
        <v>0.59399999999999997</v>
      </c>
      <c r="R8" s="44">
        <f>F23</f>
        <v>0.55900000000000005</v>
      </c>
      <c r="S8" s="44">
        <f>G23</f>
        <v>0.52800000000000002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5.1999999999999998E-2</v>
      </c>
      <c r="C10" s="41">
        <v>4.7E-2</v>
      </c>
      <c r="D10" s="41">
        <v>4.7E-2</v>
      </c>
      <c r="E10" s="41">
        <v>0.17799999999999999</v>
      </c>
      <c r="F10" s="41">
        <v>0.151</v>
      </c>
      <c r="G10" s="41">
        <v>0.13500000000000001</v>
      </c>
      <c r="H10" s="41">
        <v>0.29199999999999998</v>
      </c>
      <c r="I10" s="41">
        <v>0.24399999999999999</v>
      </c>
      <c r="J10" s="41">
        <v>0.222</v>
      </c>
      <c r="K10" s="41">
        <v>0.05</v>
      </c>
      <c r="L10" s="41">
        <v>0.05</v>
      </c>
      <c r="M10" s="41">
        <v>0.05</v>
      </c>
      <c r="N10" s="40">
        <v>405</v>
      </c>
      <c r="P10" s="38" t="s">
        <v>23</v>
      </c>
      <c r="Q10" s="38">
        <f>SLOPE(Q3:Q8,$P$3:$P$8)</f>
        <v>9.2142857142857141E-4</v>
      </c>
      <c r="R10" s="38">
        <f>SLOPE(R3:R8,$P$3:$P$8)</f>
        <v>8.580952380952382E-4</v>
      </c>
      <c r="S10" s="38">
        <f>SLOPE(S3:S8,$P$3:$P$8)</f>
        <v>8.042857142857143E-4</v>
      </c>
    </row>
    <row r="11" spans="1:19" x14ac:dyDescent="0.2">
      <c r="A11" s="42" t="s">
        <v>16</v>
      </c>
      <c r="B11" s="41">
        <v>0.05</v>
      </c>
      <c r="C11" s="41">
        <v>0.05</v>
      </c>
      <c r="D11" s="41">
        <v>5.0999999999999997E-2</v>
      </c>
      <c r="E11" s="41">
        <v>0.05</v>
      </c>
      <c r="F11" s="41">
        <v>0.05</v>
      </c>
      <c r="G11" s="41">
        <v>0.05</v>
      </c>
      <c r="H11" s="41">
        <v>0.05</v>
      </c>
      <c r="I11" s="41">
        <v>5.0999999999999997E-2</v>
      </c>
      <c r="J11" s="41">
        <v>5.0999999999999997E-2</v>
      </c>
      <c r="K11" s="41">
        <v>0.05</v>
      </c>
      <c r="L11" s="41">
        <v>0.05</v>
      </c>
      <c r="M11" s="41">
        <v>5.1999999999999998E-2</v>
      </c>
      <c r="N11" s="40">
        <v>405</v>
      </c>
      <c r="P11" s="38" t="s">
        <v>22</v>
      </c>
      <c r="Q11" s="38">
        <f>_xlfn.STDEV.P(Q10:S10)</f>
        <v>4.7876026177932428E-5</v>
      </c>
    </row>
    <row r="12" spans="1:19" x14ac:dyDescent="0.2">
      <c r="P12" s="38" t="s">
        <v>21</v>
      </c>
      <c r="Q12" s="38">
        <f>AVERAGE(Q10:S10)</f>
        <v>8.6126984126984123E-4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5.1999999999999998E-2</v>
      </c>
      <c r="C14" s="41">
        <v>4.8000000000000001E-2</v>
      </c>
      <c r="D14" s="41">
        <v>4.8000000000000001E-2</v>
      </c>
      <c r="E14" s="41">
        <v>0.17699999999999999</v>
      </c>
      <c r="F14" s="41">
        <v>0.14899999999999999</v>
      </c>
      <c r="G14" s="41">
        <v>0.13400000000000001</v>
      </c>
      <c r="H14" s="41">
        <v>0.28499999999999998</v>
      </c>
      <c r="I14" s="41">
        <v>0.24</v>
      </c>
      <c r="J14" s="41">
        <v>0.22</v>
      </c>
      <c r="K14" s="41">
        <v>0.41799999999999998</v>
      </c>
      <c r="L14" s="41">
        <v>0.35199999999999998</v>
      </c>
      <c r="M14" s="41">
        <v>0.32200000000000001</v>
      </c>
      <c r="N14" s="40">
        <v>405</v>
      </c>
    </row>
    <row r="15" spans="1:19" x14ac:dyDescent="0.2">
      <c r="A15" s="42" t="s">
        <v>16</v>
      </c>
      <c r="B15" s="41">
        <v>0.05</v>
      </c>
      <c r="C15" s="41">
        <v>0.05</v>
      </c>
      <c r="D15" s="41">
        <v>5.0999999999999997E-2</v>
      </c>
      <c r="E15" s="41">
        <v>0.05</v>
      </c>
      <c r="F15" s="41">
        <v>0.05</v>
      </c>
      <c r="G15" s="41">
        <v>0.05</v>
      </c>
      <c r="H15" s="41">
        <v>5.0999999999999997E-2</v>
      </c>
      <c r="I15" s="41">
        <v>5.0999999999999997E-2</v>
      </c>
      <c r="J15" s="41">
        <v>5.0999999999999997E-2</v>
      </c>
      <c r="K15" s="41">
        <v>0.05</v>
      </c>
      <c r="L15" s="41">
        <v>5.0999999999999997E-2</v>
      </c>
      <c r="M15" s="41">
        <v>5.1999999999999998E-2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5.2999999999999999E-2</v>
      </c>
      <c r="C18" s="41">
        <v>4.8000000000000001E-2</v>
      </c>
      <c r="D18" s="41">
        <v>4.8000000000000001E-2</v>
      </c>
      <c r="E18" s="41">
        <v>0.17499999999999999</v>
      </c>
      <c r="F18" s="41">
        <v>0.14799999999999999</v>
      </c>
      <c r="G18" s="41">
        <v>0.13400000000000001</v>
      </c>
      <c r="H18" s="41">
        <v>0.28299999999999997</v>
      </c>
      <c r="I18" s="41">
        <v>0.23599999999999999</v>
      </c>
      <c r="J18" s="41">
        <v>0.215</v>
      </c>
      <c r="K18" s="41">
        <v>0.41399999999999998</v>
      </c>
      <c r="L18" s="41">
        <v>0.34899999999999998</v>
      </c>
      <c r="M18" s="41">
        <v>0.32</v>
      </c>
      <c r="N18" s="40">
        <v>405</v>
      </c>
    </row>
    <row r="19" spans="1:14" x14ac:dyDescent="0.2">
      <c r="A19" s="42" t="s">
        <v>16</v>
      </c>
      <c r="B19" s="41">
        <v>0.52400000000000002</v>
      </c>
      <c r="C19" s="41">
        <v>0.46300000000000002</v>
      </c>
      <c r="D19" s="41">
        <v>0.42699999999999999</v>
      </c>
      <c r="E19" s="41">
        <v>0.05</v>
      </c>
      <c r="F19" s="41">
        <v>0.05</v>
      </c>
      <c r="G19" s="41">
        <v>0.05</v>
      </c>
      <c r="H19" s="41">
        <v>0.05</v>
      </c>
      <c r="I19" s="41">
        <v>5.0999999999999997E-2</v>
      </c>
      <c r="J19" s="41">
        <v>5.0999999999999997E-2</v>
      </c>
      <c r="K19" s="41">
        <v>0.05</v>
      </c>
      <c r="L19" s="41">
        <v>5.0999999999999997E-2</v>
      </c>
      <c r="M19" s="41">
        <v>5.1999999999999998E-2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5.2999999999999999E-2</v>
      </c>
      <c r="C22" s="41">
        <v>4.8000000000000001E-2</v>
      </c>
      <c r="D22" s="41">
        <v>4.9000000000000002E-2</v>
      </c>
      <c r="E22" s="41">
        <v>0.17399999999999999</v>
      </c>
      <c r="F22" s="41">
        <v>0.14699999999999999</v>
      </c>
      <c r="G22" s="41">
        <v>0.13300000000000001</v>
      </c>
      <c r="H22" s="41">
        <v>0.27900000000000003</v>
      </c>
      <c r="I22" s="41">
        <v>0.23300000000000001</v>
      </c>
      <c r="J22" s="41">
        <v>0.214</v>
      </c>
      <c r="K22" s="41">
        <v>0.39900000000000002</v>
      </c>
      <c r="L22" s="41">
        <v>0.34</v>
      </c>
      <c r="M22" s="41">
        <v>0.309</v>
      </c>
      <c r="N22" s="40">
        <v>405</v>
      </c>
    </row>
    <row r="23" spans="1:14" x14ac:dyDescent="0.2">
      <c r="A23" s="42" t="s">
        <v>16</v>
      </c>
      <c r="B23" s="41">
        <v>0.51800000000000002</v>
      </c>
      <c r="C23" s="41">
        <v>0.45800000000000002</v>
      </c>
      <c r="D23" s="41">
        <v>0.42299999999999999</v>
      </c>
      <c r="E23" s="41">
        <v>0.59399999999999997</v>
      </c>
      <c r="F23" s="41">
        <v>0.55900000000000005</v>
      </c>
      <c r="G23" s="41">
        <v>0.52800000000000002</v>
      </c>
      <c r="H23" s="41">
        <v>0.05</v>
      </c>
      <c r="I23" s="41">
        <v>5.0999999999999997E-2</v>
      </c>
      <c r="J23" s="41">
        <v>5.0999999999999997E-2</v>
      </c>
      <c r="K23" s="41">
        <v>0.05</v>
      </c>
      <c r="L23" s="41">
        <v>5.0999999999999997E-2</v>
      </c>
      <c r="M23" s="41">
        <v>5.1999999999999998E-2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E89FB-BDD7-7340-B672-050FFC21E46F}">
  <dimension ref="A1:S23"/>
  <sheetViews>
    <sheetView workbookViewId="0">
      <selection activeCell="B21" sqref="B21:M21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7">
        <v>4.3999999999999997E-2</v>
      </c>
      <c r="C2" s="47">
        <v>4.8000000000000001E-2</v>
      </c>
      <c r="D2" s="47">
        <v>4.8000000000000001E-2</v>
      </c>
      <c r="E2" s="47">
        <v>4.9000000000000002E-2</v>
      </c>
      <c r="F2" s="47">
        <v>0.05</v>
      </c>
      <c r="G2" s="47">
        <v>0.05</v>
      </c>
      <c r="H2" s="47">
        <v>4.9000000000000002E-2</v>
      </c>
      <c r="I2" s="47">
        <v>5.0999999999999997E-2</v>
      </c>
      <c r="J2" s="47">
        <v>5.0999999999999997E-2</v>
      </c>
      <c r="K2" s="47">
        <v>0.05</v>
      </c>
      <c r="L2" s="47">
        <v>0.05</v>
      </c>
      <c r="M2" s="47">
        <v>5.0999999999999997E-2</v>
      </c>
      <c r="N2" s="40">
        <v>405</v>
      </c>
      <c r="P2" s="46" t="s">
        <v>27</v>
      </c>
      <c r="Q2" s="44" t="s">
        <v>26</v>
      </c>
      <c r="R2" s="44" t="s">
        <v>25</v>
      </c>
      <c r="S2" s="44" t="s">
        <v>24</v>
      </c>
    </row>
    <row r="3" spans="1:19" x14ac:dyDescent="0.2">
      <c r="A3" s="42" t="s">
        <v>16</v>
      </c>
      <c r="B3" s="47">
        <v>0.05</v>
      </c>
      <c r="C3" s="47">
        <v>0.05</v>
      </c>
      <c r="D3" s="47">
        <v>0.05</v>
      </c>
      <c r="E3" s="47">
        <v>4.9000000000000002E-2</v>
      </c>
      <c r="F3" s="47">
        <v>0.05</v>
      </c>
      <c r="G3" s="47">
        <v>5.0999999999999997E-2</v>
      </c>
      <c r="H3" s="47">
        <v>0.05</v>
      </c>
      <c r="I3" s="47">
        <v>5.0999999999999997E-2</v>
      </c>
      <c r="J3" s="47">
        <v>5.0999999999999997E-2</v>
      </c>
      <c r="K3" s="47">
        <v>5.0999999999999997E-2</v>
      </c>
      <c r="L3" s="47">
        <v>0.05</v>
      </c>
      <c r="M3" s="47">
        <v>5.0999999999999997E-2</v>
      </c>
      <c r="N3" s="40">
        <v>405</v>
      </c>
      <c r="P3" s="46">
        <v>0</v>
      </c>
      <c r="Q3" s="44">
        <f>B2</f>
        <v>4.3999999999999997E-2</v>
      </c>
      <c r="R3" s="44">
        <f>C2</f>
        <v>4.8000000000000001E-2</v>
      </c>
      <c r="S3" s="44">
        <f>D2</f>
        <v>4.8000000000000001E-2</v>
      </c>
    </row>
    <row r="4" spans="1:19" x14ac:dyDescent="0.2">
      <c r="P4" s="45">
        <v>120</v>
      </c>
      <c r="Q4" s="44">
        <f>E6</f>
        <v>0.153</v>
      </c>
      <c r="R4" s="44">
        <f>F6</f>
        <v>0.192</v>
      </c>
      <c r="S4" s="44">
        <f>G6</f>
        <v>0.217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0.25</v>
      </c>
      <c r="R5" s="44">
        <f>I10</f>
        <v>0.32200000000000001</v>
      </c>
      <c r="S5" s="44">
        <f>J10</f>
        <v>0.39600000000000002</v>
      </c>
    </row>
    <row r="6" spans="1:19" x14ac:dyDescent="0.2">
      <c r="A6" s="42" t="s">
        <v>17</v>
      </c>
      <c r="B6" s="41">
        <v>4.3999999999999997E-2</v>
      </c>
      <c r="C6" s="41">
        <v>0.05</v>
      </c>
      <c r="D6" s="41">
        <v>0.05</v>
      </c>
      <c r="E6" s="41">
        <v>0.153</v>
      </c>
      <c r="F6" s="41">
        <v>0.192</v>
      </c>
      <c r="G6" s="41">
        <v>0.217</v>
      </c>
      <c r="H6" s="41">
        <v>4.9000000000000002E-2</v>
      </c>
      <c r="I6" s="41">
        <v>5.0999999999999997E-2</v>
      </c>
      <c r="J6" s="41">
        <v>5.0999999999999997E-2</v>
      </c>
      <c r="K6" s="41">
        <v>0.05</v>
      </c>
      <c r="L6" s="41">
        <v>0.05</v>
      </c>
      <c r="M6" s="41">
        <v>5.0999999999999997E-2</v>
      </c>
      <c r="N6" s="40">
        <v>405</v>
      </c>
      <c r="P6" s="45">
        <v>360</v>
      </c>
      <c r="Q6" s="44">
        <f>K14</f>
        <v>0.33200000000000002</v>
      </c>
      <c r="R6" s="44">
        <f>L14</f>
        <v>0.435</v>
      </c>
      <c r="S6" s="44">
        <f>M14</f>
        <v>0.50800000000000001</v>
      </c>
    </row>
    <row r="7" spans="1:19" x14ac:dyDescent="0.2">
      <c r="A7" s="42" t="s">
        <v>16</v>
      </c>
      <c r="B7" s="41">
        <v>0.05</v>
      </c>
      <c r="C7" s="41">
        <v>0.05</v>
      </c>
      <c r="D7" s="41">
        <v>0.05</v>
      </c>
      <c r="E7" s="41">
        <v>4.9000000000000002E-2</v>
      </c>
      <c r="F7" s="41">
        <v>0.05</v>
      </c>
      <c r="G7" s="41">
        <v>5.0999999999999997E-2</v>
      </c>
      <c r="H7" s="41">
        <v>0.05</v>
      </c>
      <c r="I7" s="41">
        <v>5.0999999999999997E-2</v>
      </c>
      <c r="J7" s="41">
        <v>5.0999999999999997E-2</v>
      </c>
      <c r="K7" s="41">
        <v>5.0999999999999997E-2</v>
      </c>
      <c r="L7" s="41">
        <v>0.05</v>
      </c>
      <c r="M7" s="41">
        <v>5.0999999999999997E-2</v>
      </c>
      <c r="N7" s="40">
        <v>405</v>
      </c>
      <c r="P7" s="46">
        <v>480</v>
      </c>
      <c r="Q7" s="44">
        <f>B19</f>
        <v>0.45900000000000002</v>
      </c>
      <c r="R7" s="44">
        <f>C19</f>
        <v>0.56799999999999995</v>
      </c>
      <c r="S7" s="44">
        <f>D19</f>
        <v>0.63400000000000001</v>
      </c>
    </row>
    <row r="8" spans="1:19" x14ac:dyDescent="0.2">
      <c r="P8" s="45">
        <v>600</v>
      </c>
      <c r="Q8" s="44">
        <f>E23</f>
        <v>0.54800000000000004</v>
      </c>
      <c r="R8" s="44">
        <f>F23</f>
        <v>0.67100000000000004</v>
      </c>
      <c r="S8" s="44">
        <f>G23</f>
        <v>0.752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4.4999999999999998E-2</v>
      </c>
      <c r="C10" s="41">
        <v>0.05</v>
      </c>
      <c r="D10" s="41">
        <v>4.9000000000000002E-2</v>
      </c>
      <c r="E10" s="41">
        <v>0.154</v>
      </c>
      <c r="F10" s="41">
        <v>0.19500000000000001</v>
      </c>
      <c r="G10" s="41">
        <v>0.215</v>
      </c>
      <c r="H10" s="41">
        <v>0.25</v>
      </c>
      <c r="I10" s="41">
        <v>0.32200000000000001</v>
      </c>
      <c r="J10" s="41">
        <v>0.39600000000000002</v>
      </c>
      <c r="K10" s="41">
        <v>0.05</v>
      </c>
      <c r="L10" s="41">
        <v>0.05</v>
      </c>
      <c r="M10" s="41">
        <v>5.0999999999999997E-2</v>
      </c>
      <c r="N10" s="40">
        <v>405</v>
      </c>
      <c r="P10" s="38" t="s">
        <v>23</v>
      </c>
      <c r="Q10" s="38">
        <f>SLOPE(Q3:Q8,$P$3:$P$8)</f>
        <v>8.3809523809523826E-4</v>
      </c>
      <c r="R10" s="38">
        <f>SLOPE(R3:R8,$P$3:$P$8)</f>
        <v>1.0371428571428571E-3</v>
      </c>
      <c r="S10" s="38">
        <f>SLOPE(S3:S8,$P$3:$P$8)</f>
        <v>1.1626190476190477E-3</v>
      </c>
    </row>
    <row r="11" spans="1:19" x14ac:dyDescent="0.2">
      <c r="A11" s="42" t="s">
        <v>16</v>
      </c>
      <c r="B11" s="41">
        <v>0.05</v>
      </c>
      <c r="C11" s="41">
        <v>0.05</v>
      </c>
      <c r="D11" s="41">
        <v>0.05</v>
      </c>
      <c r="E11" s="41">
        <v>4.9000000000000002E-2</v>
      </c>
      <c r="F11" s="41">
        <v>0.05</v>
      </c>
      <c r="G11" s="41">
        <v>5.0999999999999997E-2</v>
      </c>
      <c r="H11" s="41">
        <v>0.05</v>
      </c>
      <c r="I11" s="41">
        <v>5.0999999999999997E-2</v>
      </c>
      <c r="J11" s="41">
        <v>5.0999999999999997E-2</v>
      </c>
      <c r="K11" s="41">
        <v>5.0999999999999997E-2</v>
      </c>
      <c r="L11" s="41">
        <v>0.05</v>
      </c>
      <c r="M11" s="41">
        <v>5.0999999999999997E-2</v>
      </c>
      <c r="N11" s="40">
        <v>405</v>
      </c>
      <c r="P11" s="38" t="s">
        <v>22</v>
      </c>
      <c r="Q11" s="38">
        <f>_xlfn.STDEV.P(Q10:S10)</f>
        <v>1.3361633797838622E-4</v>
      </c>
    </row>
    <row r="12" spans="1:19" x14ac:dyDescent="0.2">
      <c r="P12" s="38" t="s">
        <v>21</v>
      </c>
      <c r="Q12" s="38">
        <f>AVERAGE(Q10:S10)</f>
        <v>1.0126190476190478E-3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4.5999999999999999E-2</v>
      </c>
      <c r="C14" s="41">
        <v>5.0999999999999997E-2</v>
      </c>
      <c r="D14" s="41">
        <v>0.05</v>
      </c>
      <c r="E14" s="41">
        <v>0.153</v>
      </c>
      <c r="F14" s="41">
        <v>0.19600000000000001</v>
      </c>
      <c r="G14" s="41">
        <v>0.215</v>
      </c>
      <c r="H14" s="41">
        <v>0.25</v>
      </c>
      <c r="I14" s="41">
        <v>0.33200000000000002</v>
      </c>
      <c r="J14" s="41">
        <v>0.36599999999999999</v>
      </c>
      <c r="K14" s="41">
        <v>0.33200000000000002</v>
      </c>
      <c r="L14" s="41">
        <v>0.435</v>
      </c>
      <c r="M14" s="41">
        <v>0.50800000000000001</v>
      </c>
      <c r="N14" s="40">
        <v>405</v>
      </c>
    </row>
    <row r="15" spans="1:19" x14ac:dyDescent="0.2">
      <c r="A15" s="42" t="s">
        <v>16</v>
      </c>
      <c r="B15" s="41">
        <v>0.05</v>
      </c>
      <c r="C15" s="41">
        <v>0.05</v>
      </c>
      <c r="D15" s="41">
        <v>0.05</v>
      </c>
      <c r="E15" s="41">
        <v>4.9000000000000002E-2</v>
      </c>
      <c r="F15" s="41">
        <v>0.05</v>
      </c>
      <c r="G15" s="41">
        <v>5.0999999999999997E-2</v>
      </c>
      <c r="H15" s="41">
        <v>0.05</v>
      </c>
      <c r="I15" s="41">
        <v>5.0999999999999997E-2</v>
      </c>
      <c r="J15" s="41">
        <v>5.0999999999999997E-2</v>
      </c>
      <c r="K15" s="41">
        <v>5.0999999999999997E-2</v>
      </c>
      <c r="L15" s="41">
        <v>0.05</v>
      </c>
      <c r="M15" s="41">
        <v>5.0999999999999997E-2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4.5999999999999999E-2</v>
      </c>
      <c r="C18" s="41">
        <v>5.1999999999999998E-2</v>
      </c>
      <c r="D18" s="41">
        <v>5.1999999999999998E-2</v>
      </c>
      <c r="E18" s="41">
        <v>0.157</v>
      </c>
      <c r="F18" s="41">
        <v>0.20200000000000001</v>
      </c>
      <c r="G18" s="41">
        <v>0.219</v>
      </c>
      <c r="H18" s="41">
        <v>0.249</v>
      </c>
      <c r="I18" s="41">
        <v>0.33500000000000002</v>
      </c>
      <c r="J18" s="41">
        <v>0.36499999999999999</v>
      </c>
      <c r="K18" s="41">
        <v>0.33400000000000002</v>
      </c>
      <c r="L18" s="41">
        <v>0.44</v>
      </c>
      <c r="M18" s="41">
        <v>0.505</v>
      </c>
      <c r="N18" s="40">
        <v>405</v>
      </c>
    </row>
    <row r="19" spans="1:14" x14ac:dyDescent="0.2">
      <c r="A19" s="42" t="s">
        <v>16</v>
      </c>
      <c r="B19" s="41">
        <v>0.45900000000000002</v>
      </c>
      <c r="C19" s="41">
        <v>0.56799999999999995</v>
      </c>
      <c r="D19" s="41">
        <v>0.63400000000000001</v>
      </c>
      <c r="E19" s="41">
        <v>4.9000000000000002E-2</v>
      </c>
      <c r="F19" s="41">
        <v>0.05</v>
      </c>
      <c r="G19" s="41">
        <v>5.0999999999999997E-2</v>
      </c>
      <c r="H19" s="41">
        <v>0.05</v>
      </c>
      <c r="I19" s="41">
        <v>5.0999999999999997E-2</v>
      </c>
      <c r="J19" s="41">
        <v>5.0999999999999997E-2</v>
      </c>
      <c r="K19" s="41">
        <v>5.0999999999999997E-2</v>
      </c>
      <c r="L19" s="41">
        <v>0.05</v>
      </c>
      <c r="M19" s="41">
        <v>5.0999999999999997E-2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4.7E-2</v>
      </c>
      <c r="C22" s="41">
        <v>5.1999999999999998E-2</v>
      </c>
      <c r="D22" s="41">
        <v>5.0999999999999997E-2</v>
      </c>
      <c r="E22" s="41">
        <v>0.159</v>
      </c>
      <c r="F22" s="41">
        <v>0.20899999999999999</v>
      </c>
      <c r="G22" s="41">
        <v>0.221</v>
      </c>
      <c r="H22" s="41">
        <v>0.25</v>
      </c>
      <c r="I22" s="41">
        <v>0.34399999999999997</v>
      </c>
      <c r="J22" s="41">
        <v>0.36499999999999999</v>
      </c>
      <c r="K22" s="41">
        <v>0.33600000000000002</v>
      </c>
      <c r="L22" s="41">
        <v>0.432</v>
      </c>
      <c r="M22" s="41">
        <v>0.501</v>
      </c>
      <c r="N22" s="40">
        <v>405</v>
      </c>
    </row>
    <row r="23" spans="1:14" x14ac:dyDescent="0.2">
      <c r="A23" s="42" t="s">
        <v>16</v>
      </c>
      <c r="B23" s="41">
        <v>0.45600000000000002</v>
      </c>
      <c r="C23" s="41">
        <v>0.57299999999999995</v>
      </c>
      <c r="D23" s="41">
        <v>0.63100000000000001</v>
      </c>
      <c r="E23" s="41">
        <v>0.54800000000000004</v>
      </c>
      <c r="F23" s="41">
        <v>0.67100000000000004</v>
      </c>
      <c r="G23" s="41">
        <v>0.752</v>
      </c>
      <c r="H23" s="41">
        <v>0.05</v>
      </c>
      <c r="I23" s="41">
        <v>5.0999999999999997E-2</v>
      </c>
      <c r="J23" s="41">
        <v>5.0999999999999997E-2</v>
      </c>
      <c r="K23" s="41">
        <v>5.0999999999999997E-2</v>
      </c>
      <c r="L23" s="41">
        <v>0.05</v>
      </c>
      <c r="M23" s="41">
        <v>5.0999999999999997E-2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42C66-5D3B-8144-A2CF-1E6616F4AC31}">
  <dimension ref="A1:S23"/>
  <sheetViews>
    <sheetView workbookViewId="0">
      <selection activeCell="B21" sqref="B21:M21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7">
        <v>4.4999999999999998E-2</v>
      </c>
      <c r="C2" s="47">
        <v>4.4999999999999998E-2</v>
      </c>
      <c r="D2" s="47">
        <v>4.7E-2</v>
      </c>
      <c r="E2" s="47">
        <v>4.9000000000000002E-2</v>
      </c>
      <c r="F2" s="47">
        <v>4.9000000000000002E-2</v>
      </c>
      <c r="G2" s="47">
        <v>0.05</v>
      </c>
      <c r="H2" s="47">
        <v>5.0999999999999997E-2</v>
      </c>
      <c r="I2" s="47">
        <v>5.0999999999999997E-2</v>
      </c>
      <c r="J2" s="47">
        <v>0.05</v>
      </c>
      <c r="K2" s="47">
        <v>0.05</v>
      </c>
      <c r="L2" s="47">
        <v>0.05</v>
      </c>
      <c r="M2" s="47">
        <v>0.05</v>
      </c>
      <c r="N2" s="40">
        <v>405</v>
      </c>
      <c r="P2" s="46" t="s">
        <v>27</v>
      </c>
      <c r="Q2" s="44" t="s">
        <v>26</v>
      </c>
      <c r="R2" s="44" t="s">
        <v>25</v>
      </c>
      <c r="S2" s="44" t="s">
        <v>24</v>
      </c>
    </row>
    <row r="3" spans="1:19" x14ac:dyDescent="0.2">
      <c r="A3" s="42" t="s">
        <v>16</v>
      </c>
      <c r="B3" s="47">
        <v>0.05</v>
      </c>
      <c r="C3" s="47">
        <v>5.0999999999999997E-2</v>
      </c>
      <c r="D3" s="47">
        <v>0.05</v>
      </c>
      <c r="E3" s="47">
        <v>4.9000000000000002E-2</v>
      </c>
      <c r="F3" s="47">
        <v>0.05</v>
      </c>
      <c r="G3" s="47">
        <v>0.05</v>
      </c>
      <c r="H3" s="47">
        <v>5.0999999999999997E-2</v>
      </c>
      <c r="I3" s="47">
        <v>0.05</v>
      </c>
      <c r="J3" s="47">
        <v>0.05</v>
      </c>
      <c r="K3" s="47">
        <v>0.05</v>
      </c>
      <c r="L3" s="47">
        <v>0.05</v>
      </c>
      <c r="M3" s="47">
        <v>0.05</v>
      </c>
      <c r="N3" s="40">
        <v>405</v>
      </c>
      <c r="P3" s="46">
        <v>0</v>
      </c>
      <c r="Q3" s="44">
        <f>B2</f>
        <v>4.4999999999999998E-2</v>
      </c>
      <c r="R3" s="44">
        <f>C2</f>
        <v>4.4999999999999998E-2</v>
      </c>
      <c r="S3" s="44">
        <f>D2</f>
        <v>4.7E-2</v>
      </c>
    </row>
    <row r="4" spans="1:19" x14ac:dyDescent="0.2">
      <c r="P4" s="45">
        <v>120</v>
      </c>
      <c r="Q4" s="44">
        <f>E6</f>
        <v>0.16500000000000001</v>
      </c>
      <c r="R4" s="44">
        <f>F6</f>
        <v>0.16</v>
      </c>
      <c r="S4" s="44">
        <f>G6</f>
        <v>0.191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0.25</v>
      </c>
      <c r="R5" s="44">
        <f>I10</f>
        <v>0.249</v>
      </c>
      <c r="S5" s="44">
        <f>J10</f>
        <v>0.29699999999999999</v>
      </c>
    </row>
    <row r="6" spans="1:19" x14ac:dyDescent="0.2">
      <c r="A6" s="42" t="s">
        <v>17</v>
      </c>
      <c r="B6" s="41">
        <v>4.4999999999999998E-2</v>
      </c>
      <c r="C6" s="41">
        <v>4.4999999999999998E-2</v>
      </c>
      <c r="D6" s="41">
        <v>4.7E-2</v>
      </c>
      <c r="E6" s="41">
        <v>0.16500000000000001</v>
      </c>
      <c r="F6" s="41">
        <v>0.16</v>
      </c>
      <c r="G6" s="41">
        <v>0.191</v>
      </c>
      <c r="H6" s="41">
        <v>5.0999999999999997E-2</v>
      </c>
      <c r="I6" s="41">
        <v>5.0999999999999997E-2</v>
      </c>
      <c r="J6" s="41">
        <v>0.05</v>
      </c>
      <c r="K6" s="41">
        <v>0.05</v>
      </c>
      <c r="L6" s="41">
        <v>0.05</v>
      </c>
      <c r="M6" s="41">
        <v>0.05</v>
      </c>
      <c r="N6" s="40">
        <v>405</v>
      </c>
      <c r="P6" s="45">
        <v>360</v>
      </c>
      <c r="Q6" s="44">
        <f>K14</f>
        <v>0.33600000000000002</v>
      </c>
      <c r="R6" s="44">
        <f>L14</f>
        <v>0.33300000000000002</v>
      </c>
      <c r="S6" s="44">
        <f>M14</f>
        <v>0.42</v>
      </c>
    </row>
    <row r="7" spans="1:19" x14ac:dyDescent="0.2">
      <c r="A7" s="42" t="s">
        <v>16</v>
      </c>
      <c r="B7" s="41">
        <v>0.05</v>
      </c>
      <c r="C7" s="41">
        <v>5.0999999999999997E-2</v>
      </c>
      <c r="D7" s="41">
        <v>0.05</v>
      </c>
      <c r="E7" s="41">
        <v>4.9000000000000002E-2</v>
      </c>
      <c r="F7" s="41">
        <v>0.05</v>
      </c>
      <c r="G7" s="41">
        <v>0.05</v>
      </c>
      <c r="H7" s="41">
        <v>5.0999999999999997E-2</v>
      </c>
      <c r="I7" s="41">
        <v>0.05</v>
      </c>
      <c r="J7" s="41">
        <v>0.05</v>
      </c>
      <c r="K7" s="41">
        <v>0.05</v>
      </c>
      <c r="L7" s="41">
        <v>0.05</v>
      </c>
      <c r="M7" s="41">
        <v>0.05</v>
      </c>
      <c r="N7" s="40">
        <v>405</v>
      </c>
      <c r="P7" s="46">
        <v>480</v>
      </c>
      <c r="Q7" s="44">
        <f>B19</f>
        <v>0.439</v>
      </c>
      <c r="R7" s="44">
        <f>C19</f>
        <v>0.45</v>
      </c>
      <c r="S7" s="44">
        <f>D19</f>
        <v>0.51600000000000001</v>
      </c>
    </row>
    <row r="8" spans="1:19" x14ac:dyDescent="0.2">
      <c r="P8" s="45">
        <v>600</v>
      </c>
      <c r="Q8" s="44">
        <f>E23</f>
        <v>0.51900000000000002</v>
      </c>
      <c r="R8" s="44">
        <f>F23</f>
        <v>0.56999999999999995</v>
      </c>
      <c r="S8" s="44">
        <f>G23</f>
        <v>0.64200000000000002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7">
        <v>4.4999999999999998E-2</v>
      </c>
      <c r="C10" s="50">
        <v>4.4999999999999998E-2</v>
      </c>
      <c r="D10" s="50">
        <v>4.8000000000000001E-2</v>
      </c>
      <c r="E10" s="50">
        <v>0.16500000000000001</v>
      </c>
      <c r="F10" s="50">
        <v>0.161</v>
      </c>
      <c r="G10" s="50">
        <v>0.192</v>
      </c>
      <c r="H10" s="50">
        <v>0.25</v>
      </c>
      <c r="I10" s="50">
        <v>0.249</v>
      </c>
      <c r="J10" s="50">
        <v>0.29699999999999999</v>
      </c>
      <c r="K10" s="50">
        <v>0.05</v>
      </c>
      <c r="L10" s="50">
        <v>0.05</v>
      </c>
      <c r="M10" s="50">
        <v>0.05</v>
      </c>
      <c r="N10" s="40">
        <v>405</v>
      </c>
      <c r="P10" s="38" t="s">
        <v>23</v>
      </c>
      <c r="Q10" s="38">
        <f>SLOPE(Q3:Q8,$P$3:$P$8)</f>
        <v>7.8047619047619048E-4</v>
      </c>
      <c r="R10" s="38">
        <f>SLOPE(R3:R8,$P$3:$P$8)</f>
        <v>8.5214285714285698E-4</v>
      </c>
      <c r="S10" s="38">
        <f>SLOPE(S3:S8,$P$3:$P$8)</f>
        <v>9.6976190476190469E-4</v>
      </c>
    </row>
    <row r="11" spans="1:19" x14ac:dyDescent="0.2">
      <c r="A11" s="42" t="s">
        <v>16</v>
      </c>
      <c r="B11" s="49">
        <v>0.05</v>
      </c>
      <c r="C11" s="48">
        <v>5.0999999999999997E-2</v>
      </c>
      <c r="D11" s="48">
        <v>0.05</v>
      </c>
      <c r="E11" s="48">
        <v>4.9000000000000002E-2</v>
      </c>
      <c r="F11" s="48">
        <v>0.05</v>
      </c>
      <c r="G11" s="48">
        <v>0.05</v>
      </c>
      <c r="H11" s="48">
        <v>5.0999999999999997E-2</v>
      </c>
      <c r="I11" s="48">
        <v>0.05</v>
      </c>
      <c r="J11" s="48">
        <v>0.05</v>
      </c>
      <c r="K11" s="48">
        <v>0.05</v>
      </c>
      <c r="L11" s="48">
        <v>0.05</v>
      </c>
      <c r="M11" s="48">
        <v>0.05</v>
      </c>
      <c r="N11" s="40">
        <v>405</v>
      </c>
      <c r="P11" s="38" t="s">
        <v>22</v>
      </c>
      <c r="Q11" s="38">
        <f>_xlfn.STDEV.P(Q10:S10)</f>
        <v>7.8030929128972053E-5</v>
      </c>
    </row>
    <row r="12" spans="1:19" x14ac:dyDescent="0.2">
      <c r="P12" s="38" t="s">
        <v>21</v>
      </c>
      <c r="Q12" s="38">
        <f>AVERAGE(Q10:S10)</f>
        <v>8.6746031746031749E-4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4.5999999999999999E-2</v>
      </c>
      <c r="C14" s="41">
        <v>4.5999999999999999E-2</v>
      </c>
      <c r="D14" s="41">
        <v>4.8000000000000001E-2</v>
      </c>
      <c r="E14" s="41">
        <v>0.16400000000000001</v>
      </c>
      <c r="F14" s="41">
        <v>0.16</v>
      </c>
      <c r="G14" s="41">
        <v>0.187</v>
      </c>
      <c r="H14" s="41">
        <v>0.251</v>
      </c>
      <c r="I14" s="41">
        <v>0.25</v>
      </c>
      <c r="J14" s="41">
        <v>0.29599999999999999</v>
      </c>
      <c r="K14" s="41">
        <v>0.33600000000000002</v>
      </c>
      <c r="L14" s="41">
        <v>0.33300000000000002</v>
      </c>
      <c r="M14" s="41">
        <v>0.42</v>
      </c>
      <c r="N14" s="40">
        <v>405</v>
      </c>
    </row>
    <row r="15" spans="1:19" x14ac:dyDescent="0.2">
      <c r="A15" s="42" t="s">
        <v>16</v>
      </c>
      <c r="B15" s="41">
        <v>0.05</v>
      </c>
      <c r="C15" s="41">
        <v>5.0999999999999997E-2</v>
      </c>
      <c r="D15" s="41">
        <v>0.05</v>
      </c>
      <c r="E15" s="41">
        <v>4.9000000000000002E-2</v>
      </c>
      <c r="F15" s="41">
        <v>0.05</v>
      </c>
      <c r="G15" s="41">
        <v>0.05</v>
      </c>
      <c r="H15" s="41">
        <v>5.0999999999999997E-2</v>
      </c>
      <c r="I15" s="41">
        <v>0.05</v>
      </c>
      <c r="J15" s="41">
        <v>0.05</v>
      </c>
      <c r="K15" s="41">
        <v>0.05</v>
      </c>
      <c r="L15" s="41">
        <v>0.05</v>
      </c>
      <c r="M15" s="41">
        <v>0.05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4.5999999999999999E-2</v>
      </c>
      <c r="C18" s="41">
        <v>4.5999999999999999E-2</v>
      </c>
      <c r="D18" s="41">
        <v>4.9000000000000002E-2</v>
      </c>
      <c r="E18" s="41">
        <v>0.16700000000000001</v>
      </c>
      <c r="F18" s="41">
        <v>0.16300000000000001</v>
      </c>
      <c r="G18" s="41">
        <v>0.188</v>
      </c>
      <c r="H18" s="41">
        <v>0.251</v>
      </c>
      <c r="I18" s="41">
        <v>0.247</v>
      </c>
      <c r="J18" s="41">
        <v>0.29499999999999998</v>
      </c>
      <c r="K18" s="41">
        <v>0.33900000000000002</v>
      </c>
      <c r="L18" s="41">
        <v>0.33500000000000002</v>
      </c>
      <c r="M18" s="41">
        <v>0.42</v>
      </c>
      <c r="N18" s="40">
        <v>405</v>
      </c>
    </row>
    <row r="19" spans="1:14" x14ac:dyDescent="0.2">
      <c r="A19" s="42" t="s">
        <v>16</v>
      </c>
      <c r="B19" s="41">
        <v>0.439</v>
      </c>
      <c r="C19" s="41">
        <v>0.45</v>
      </c>
      <c r="D19" s="41">
        <v>0.51600000000000001</v>
      </c>
      <c r="E19" s="41">
        <v>4.9000000000000002E-2</v>
      </c>
      <c r="F19" s="41">
        <v>0.05</v>
      </c>
      <c r="G19" s="41">
        <v>0.05</v>
      </c>
      <c r="H19" s="41">
        <v>5.0999999999999997E-2</v>
      </c>
      <c r="I19" s="41">
        <v>0.05</v>
      </c>
      <c r="J19" s="41">
        <v>0.05</v>
      </c>
      <c r="K19" s="41">
        <v>0.05</v>
      </c>
      <c r="L19" s="41">
        <v>0.05</v>
      </c>
      <c r="M19" s="41">
        <v>0.05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4.5999999999999999E-2</v>
      </c>
      <c r="C22" s="41">
        <v>4.5999999999999999E-2</v>
      </c>
      <c r="D22" s="41">
        <v>0.05</v>
      </c>
      <c r="E22" s="41">
        <v>0.17199999999999999</v>
      </c>
      <c r="F22" s="41">
        <v>0.16400000000000001</v>
      </c>
      <c r="G22" s="41">
        <v>0.192</v>
      </c>
      <c r="H22" s="41">
        <v>0.249</v>
      </c>
      <c r="I22" s="41">
        <v>0.249</v>
      </c>
      <c r="J22" s="41">
        <v>0.29499999999999998</v>
      </c>
      <c r="K22" s="41">
        <v>0.35</v>
      </c>
      <c r="L22" s="41">
        <v>0.33400000000000002</v>
      </c>
      <c r="M22" s="41">
        <v>0.41699999999999998</v>
      </c>
      <c r="N22" s="40">
        <v>405</v>
      </c>
    </row>
    <row r="23" spans="1:14" x14ac:dyDescent="0.2">
      <c r="A23" s="42" t="s">
        <v>16</v>
      </c>
      <c r="B23" s="41">
        <v>0.436</v>
      </c>
      <c r="C23" s="41">
        <v>0.44900000000000001</v>
      </c>
      <c r="D23" s="41">
        <v>0.51500000000000001</v>
      </c>
      <c r="E23" s="41">
        <v>0.51900000000000002</v>
      </c>
      <c r="F23" s="41">
        <v>0.56999999999999995</v>
      </c>
      <c r="G23" s="41">
        <v>0.64200000000000002</v>
      </c>
      <c r="H23" s="41">
        <v>5.0999999999999997E-2</v>
      </c>
      <c r="I23" s="41">
        <v>0.05</v>
      </c>
      <c r="J23" s="41">
        <v>4.9000000000000002E-2</v>
      </c>
      <c r="K23" s="41">
        <v>0.05</v>
      </c>
      <c r="L23" s="41">
        <v>0.05</v>
      </c>
      <c r="M23" s="41">
        <v>0.05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1F132-AB9E-5449-8DC1-598CDDB4C1CA}">
  <dimension ref="A1:S23"/>
  <sheetViews>
    <sheetView workbookViewId="0">
      <selection activeCell="B21" sqref="B21:M21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7">
        <v>4.7E-2</v>
      </c>
      <c r="C2" s="47">
        <v>4.7E-2</v>
      </c>
      <c r="D2" s="47">
        <v>5.1999999999999998E-2</v>
      </c>
      <c r="E2" s="47">
        <v>0.05</v>
      </c>
      <c r="F2" s="47">
        <v>0.05</v>
      </c>
      <c r="G2" s="47">
        <v>0.05</v>
      </c>
      <c r="H2" s="47">
        <v>0.05</v>
      </c>
      <c r="I2" s="47">
        <v>5.0999999999999997E-2</v>
      </c>
      <c r="J2" s="47">
        <v>0.05</v>
      </c>
      <c r="K2" s="47">
        <v>4.9000000000000002E-2</v>
      </c>
      <c r="L2" s="47">
        <v>0.05</v>
      </c>
      <c r="M2" s="47">
        <v>5.1999999999999998E-2</v>
      </c>
      <c r="N2" s="40">
        <v>405</v>
      </c>
      <c r="P2" s="46" t="s">
        <v>27</v>
      </c>
      <c r="Q2" s="44" t="s">
        <v>26</v>
      </c>
      <c r="R2" s="44" t="s">
        <v>25</v>
      </c>
      <c r="S2" s="44" t="s">
        <v>24</v>
      </c>
    </row>
    <row r="3" spans="1:19" x14ac:dyDescent="0.2">
      <c r="A3" s="42" t="s">
        <v>16</v>
      </c>
      <c r="B3" s="47">
        <v>0.05</v>
      </c>
      <c r="C3" s="47">
        <v>0.05</v>
      </c>
      <c r="D3" s="47">
        <v>5.0999999999999997E-2</v>
      </c>
      <c r="E3" s="47">
        <v>5.0999999999999997E-2</v>
      </c>
      <c r="F3" s="47">
        <v>0.05</v>
      </c>
      <c r="G3" s="47">
        <v>0.05</v>
      </c>
      <c r="H3" s="47">
        <v>0.05</v>
      </c>
      <c r="I3" s="47">
        <v>0.05</v>
      </c>
      <c r="J3" s="47">
        <v>5.0999999999999997E-2</v>
      </c>
      <c r="K3" s="47">
        <v>4.9000000000000002E-2</v>
      </c>
      <c r="L3" s="47">
        <v>0.05</v>
      </c>
      <c r="M3" s="47">
        <v>5.0999999999999997E-2</v>
      </c>
      <c r="N3" s="40">
        <v>405</v>
      </c>
      <c r="P3" s="46">
        <v>0</v>
      </c>
      <c r="Q3" s="44">
        <f>B2</f>
        <v>4.7E-2</v>
      </c>
      <c r="R3" s="44">
        <f>C2</f>
        <v>4.7E-2</v>
      </c>
      <c r="S3" s="44">
        <f>D2</f>
        <v>5.1999999999999998E-2</v>
      </c>
    </row>
    <row r="4" spans="1:19" x14ac:dyDescent="0.2">
      <c r="P4" s="45">
        <v>120</v>
      </c>
      <c r="Q4" s="44">
        <f>E6</f>
        <v>0.189</v>
      </c>
      <c r="R4" s="44">
        <f>F6</f>
        <v>0.185</v>
      </c>
      <c r="S4" s="44">
        <f>G6</f>
        <v>0.26800000000000002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0.31</v>
      </c>
      <c r="R5" s="44">
        <f>I10</f>
        <v>0.30099999999999999</v>
      </c>
      <c r="S5" s="44">
        <f>J10</f>
        <v>0.44900000000000001</v>
      </c>
    </row>
    <row r="6" spans="1:19" x14ac:dyDescent="0.2">
      <c r="A6" s="42" t="s">
        <v>17</v>
      </c>
      <c r="B6" s="41">
        <v>4.8000000000000001E-2</v>
      </c>
      <c r="C6" s="41">
        <v>4.8000000000000001E-2</v>
      </c>
      <c r="D6" s="41">
        <v>5.2999999999999999E-2</v>
      </c>
      <c r="E6" s="41">
        <v>0.189</v>
      </c>
      <c r="F6" s="41">
        <v>0.185</v>
      </c>
      <c r="G6" s="41">
        <v>0.26800000000000002</v>
      </c>
      <c r="H6" s="41">
        <v>0.05</v>
      </c>
      <c r="I6" s="41">
        <v>5.0999999999999997E-2</v>
      </c>
      <c r="J6" s="41">
        <v>0.05</v>
      </c>
      <c r="K6" s="41">
        <v>4.9000000000000002E-2</v>
      </c>
      <c r="L6" s="41">
        <v>0.05</v>
      </c>
      <c r="M6" s="41">
        <v>5.1999999999999998E-2</v>
      </c>
      <c r="N6" s="40">
        <v>405</v>
      </c>
      <c r="P6" s="45">
        <v>360</v>
      </c>
      <c r="Q6" s="44">
        <f>K14</f>
        <v>0.42099999999999999</v>
      </c>
      <c r="R6" s="44">
        <f>L14</f>
        <v>0.41799999999999998</v>
      </c>
      <c r="S6" s="44">
        <f>M14</f>
        <v>0.57399999999999995</v>
      </c>
    </row>
    <row r="7" spans="1:19" x14ac:dyDescent="0.2">
      <c r="A7" s="42" t="s">
        <v>16</v>
      </c>
      <c r="B7" s="41">
        <v>0.05</v>
      </c>
      <c r="C7" s="41">
        <v>0.05</v>
      </c>
      <c r="D7" s="41">
        <v>5.0999999999999997E-2</v>
      </c>
      <c r="E7" s="41">
        <v>5.0999999999999997E-2</v>
      </c>
      <c r="F7" s="41">
        <v>0.05</v>
      </c>
      <c r="G7" s="41">
        <v>0.05</v>
      </c>
      <c r="H7" s="41">
        <v>0.05</v>
      </c>
      <c r="I7" s="41">
        <v>0.05</v>
      </c>
      <c r="J7" s="41">
        <v>5.0999999999999997E-2</v>
      </c>
      <c r="K7" s="41">
        <v>4.9000000000000002E-2</v>
      </c>
      <c r="L7" s="41">
        <v>0.05</v>
      </c>
      <c r="M7" s="41">
        <v>5.0999999999999997E-2</v>
      </c>
      <c r="N7" s="40">
        <v>405</v>
      </c>
      <c r="P7" s="46">
        <v>480</v>
      </c>
      <c r="Q7" s="44">
        <f>B19</f>
        <v>0.53400000000000003</v>
      </c>
      <c r="R7" s="44">
        <f>C19</f>
        <v>0.54100000000000004</v>
      </c>
      <c r="S7" s="44">
        <f>D19</f>
        <v>0.67600000000000005</v>
      </c>
    </row>
    <row r="8" spans="1:19" x14ac:dyDescent="0.2">
      <c r="P8" s="45">
        <v>600</v>
      </c>
      <c r="Q8" s="44">
        <f>E23</f>
        <v>0.64100000000000001</v>
      </c>
      <c r="R8" s="44">
        <f>F23</f>
        <v>0.63500000000000001</v>
      </c>
      <c r="S8" s="44">
        <f>G23</f>
        <v>0.73099999999999998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4.8000000000000001E-2</v>
      </c>
      <c r="C10" s="41">
        <v>4.8000000000000001E-2</v>
      </c>
      <c r="D10" s="41">
        <v>5.2999999999999999E-2</v>
      </c>
      <c r="E10" s="41">
        <v>0.19</v>
      </c>
      <c r="F10" s="41">
        <v>0.184</v>
      </c>
      <c r="G10" s="41">
        <v>0.26900000000000002</v>
      </c>
      <c r="H10" s="41">
        <v>0.31</v>
      </c>
      <c r="I10" s="41">
        <v>0.30099999999999999</v>
      </c>
      <c r="J10" s="41">
        <v>0.44900000000000001</v>
      </c>
      <c r="K10" s="41">
        <v>4.9000000000000002E-2</v>
      </c>
      <c r="L10" s="41">
        <v>0.05</v>
      </c>
      <c r="M10" s="41">
        <v>5.1999999999999998E-2</v>
      </c>
      <c r="N10" s="40">
        <v>405</v>
      </c>
      <c r="P10" s="38" t="s">
        <v>23</v>
      </c>
      <c r="Q10" s="38">
        <f>SLOPE(Q3:Q8,$P$3:$P$8)</f>
        <v>9.8000000000000019E-4</v>
      </c>
      <c r="R10" s="38">
        <f>SLOPE(R3:R8,$P$3:$P$8)</f>
        <v>9.8214285714285699E-4</v>
      </c>
      <c r="S10" s="38">
        <f>SLOPE(S3:S8,$P$3:$P$8)</f>
        <v>1.1295238095238094E-3</v>
      </c>
    </row>
    <row r="11" spans="1:19" x14ac:dyDescent="0.2">
      <c r="A11" s="42" t="s">
        <v>16</v>
      </c>
      <c r="B11" s="41">
        <v>0.05</v>
      </c>
      <c r="C11" s="41">
        <v>0.05</v>
      </c>
      <c r="D11" s="41">
        <v>5.0999999999999997E-2</v>
      </c>
      <c r="E11" s="41">
        <v>5.0999999999999997E-2</v>
      </c>
      <c r="F11" s="41">
        <v>0.05</v>
      </c>
      <c r="G11" s="41">
        <v>0.05</v>
      </c>
      <c r="H11" s="41">
        <v>0.05</v>
      </c>
      <c r="I11" s="41">
        <v>0.05</v>
      </c>
      <c r="J11" s="41">
        <v>5.0999999999999997E-2</v>
      </c>
      <c r="K11" s="41">
        <v>4.9000000000000002E-2</v>
      </c>
      <c r="L11" s="41">
        <v>0.05</v>
      </c>
      <c r="M11" s="41">
        <v>5.0999999999999997E-2</v>
      </c>
      <c r="N11" s="40">
        <v>405</v>
      </c>
      <c r="P11" s="38" t="s">
        <v>22</v>
      </c>
      <c r="Q11" s="38">
        <f>_xlfn.STDEV.P(Q10:S10)</f>
        <v>6.9986591236356481E-5</v>
      </c>
    </row>
    <row r="12" spans="1:19" x14ac:dyDescent="0.2">
      <c r="P12" s="38" t="s">
        <v>21</v>
      </c>
      <c r="Q12" s="38">
        <f>AVERAGE(Q10:S10)</f>
        <v>1.0305555555555556E-3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4.8000000000000001E-2</v>
      </c>
      <c r="C14" s="41">
        <v>4.8000000000000001E-2</v>
      </c>
      <c r="D14" s="41">
        <v>5.3999999999999999E-2</v>
      </c>
      <c r="E14" s="41">
        <v>0.19</v>
      </c>
      <c r="F14" s="41">
        <v>0.184</v>
      </c>
      <c r="G14" s="41">
        <v>0.26500000000000001</v>
      </c>
      <c r="H14" s="41">
        <v>0.311</v>
      </c>
      <c r="I14" s="41">
        <v>0.30099999999999999</v>
      </c>
      <c r="J14" s="41">
        <v>0.44500000000000001</v>
      </c>
      <c r="K14" s="41">
        <v>0.42099999999999999</v>
      </c>
      <c r="L14" s="41">
        <v>0.41799999999999998</v>
      </c>
      <c r="M14" s="41">
        <v>0.57399999999999995</v>
      </c>
      <c r="N14" s="40">
        <v>405</v>
      </c>
    </row>
    <row r="15" spans="1:19" x14ac:dyDescent="0.2">
      <c r="A15" s="42" t="s">
        <v>16</v>
      </c>
      <c r="B15" s="41">
        <v>0.05</v>
      </c>
      <c r="C15" s="41">
        <v>0.05</v>
      </c>
      <c r="D15" s="41">
        <v>5.0999999999999997E-2</v>
      </c>
      <c r="E15" s="41">
        <v>5.0999999999999997E-2</v>
      </c>
      <c r="F15" s="41">
        <v>0.05</v>
      </c>
      <c r="G15" s="41">
        <v>0.05</v>
      </c>
      <c r="H15" s="41">
        <v>0.05</v>
      </c>
      <c r="I15" s="41">
        <v>0.05</v>
      </c>
      <c r="J15" s="41">
        <v>5.0999999999999997E-2</v>
      </c>
      <c r="K15" s="41">
        <v>4.9000000000000002E-2</v>
      </c>
      <c r="L15" s="41">
        <v>0.05</v>
      </c>
      <c r="M15" s="41">
        <v>5.0999999999999997E-2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4.9000000000000002E-2</v>
      </c>
      <c r="C18" s="41">
        <v>4.8000000000000001E-2</v>
      </c>
      <c r="D18" s="41">
        <v>5.5E-2</v>
      </c>
      <c r="E18" s="41">
        <v>0.191</v>
      </c>
      <c r="F18" s="41">
        <v>0.184</v>
      </c>
      <c r="G18" s="41">
        <v>0.26900000000000002</v>
      </c>
      <c r="H18" s="41">
        <v>0.31</v>
      </c>
      <c r="I18" s="41">
        <v>0.29399999999999998</v>
      </c>
      <c r="J18" s="41">
        <v>0.44900000000000001</v>
      </c>
      <c r="K18" s="41">
        <v>0.42199999999999999</v>
      </c>
      <c r="L18" s="41">
        <v>0.41599999999999998</v>
      </c>
      <c r="M18" s="41">
        <v>0.57299999999999995</v>
      </c>
      <c r="N18" s="40">
        <v>405</v>
      </c>
    </row>
    <row r="19" spans="1:14" x14ac:dyDescent="0.2">
      <c r="A19" s="42" t="s">
        <v>16</v>
      </c>
      <c r="B19" s="41">
        <v>0.53400000000000003</v>
      </c>
      <c r="C19" s="41">
        <v>0.54100000000000004</v>
      </c>
      <c r="D19" s="41">
        <v>0.67600000000000005</v>
      </c>
      <c r="E19" s="41">
        <v>5.0999999999999997E-2</v>
      </c>
      <c r="F19" s="41">
        <v>0.05</v>
      </c>
      <c r="G19" s="41">
        <v>0.05</v>
      </c>
      <c r="H19" s="41">
        <v>0.05</v>
      </c>
      <c r="I19" s="41">
        <v>0.05</v>
      </c>
      <c r="J19" s="41">
        <v>5.0999999999999997E-2</v>
      </c>
      <c r="K19" s="41">
        <v>4.9000000000000002E-2</v>
      </c>
      <c r="L19" s="41">
        <v>0.05</v>
      </c>
      <c r="M19" s="41">
        <v>5.0999999999999997E-2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4.9000000000000002E-2</v>
      </c>
      <c r="C22" s="41">
        <v>4.9000000000000002E-2</v>
      </c>
      <c r="D22" s="41">
        <v>5.6000000000000001E-2</v>
      </c>
      <c r="E22" s="41">
        <v>0.19400000000000001</v>
      </c>
      <c r="F22" s="41">
        <v>0.186</v>
      </c>
      <c r="G22" s="41">
        <v>0.27500000000000002</v>
      </c>
      <c r="H22" s="41">
        <v>0.317</v>
      </c>
      <c r="I22" s="41">
        <v>0.29899999999999999</v>
      </c>
      <c r="J22" s="41">
        <v>0.432</v>
      </c>
      <c r="K22" s="41">
        <v>0.41899999999999998</v>
      </c>
      <c r="L22" s="41">
        <v>0.41299999999999998</v>
      </c>
      <c r="M22" s="41">
        <v>0.57599999999999996</v>
      </c>
      <c r="N22" s="40">
        <v>405</v>
      </c>
    </row>
    <row r="23" spans="1:14" x14ac:dyDescent="0.2">
      <c r="A23" s="42" t="s">
        <v>16</v>
      </c>
      <c r="B23" s="41">
        <v>0.52600000000000002</v>
      </c>
      <c r="C23" s="41">
        <v>0.53400000000000003</v>
      </c>
      <c r="D23" s="41">
        <v>0.68100000000000005</v>
      </c>
      <c r="E23" s="41">
        <v>0.64100000000000001</v>
      </c>
      <c r="F23" s="41">
        <v>0.63500000000000001</v>
      </c>
      <c r="G23" s="41">
        <v>0.73099999999999998</v>
      </c>
      <c r="H23" s="41">
        <v>0.05</v>
      </c>
      <c r="I23" s="41">
        <v>0.05</v>
      </c>
      <c r="J23" s="41">
        <v>5.0999999999999997E-2</v>
      </c>
      <c r="K23" s="41">
        <v>4.9000000000000002E-2</v>
      </c>
      <c r="L23" s="41">
        <v>0.05</v>
      </c>
      <c r="M23" s="41">
        <v>5.0999999999999997E-2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C4E0D-CECF-BD4A-A4AA-6518639E4732}">
  <dimension ref="A1:S23"/>
  <sheetViews>
    <sheetView workbookViewId="0">
      <selection activeCell="P13" sqref="P13:R15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7">
        <v>4.8000000000000001E-2</v>
      </c>
      <c r="C2" s="47">
        <v>0.06</v>
      </c>
      <c r="D2" s="47">
        <v>0.05</v>
      </c>
      <c r="E2" s="47">
        <v>5.0999999999999997E-2</v>
      </c>
      <c r="F2" s="47">
        <v>0.05</v>
      </c>
      <c r="G2" s="47">
        <v>0.05</v>
      </c>
      <c r="H2" s="47">
        <v>0.05</v>
      </c>
      <c r="I2" s="47">
        <v>0.05</v>
      </c>
      <c r="J2" s="47">
        <v>0.05</v>
      </c>
      <c r="K2" s="47">
        <v>0.05</v>
      </c>
      <c r="L2" s="47">
        <v>0.05</v>
      </c>
      <c r="M2" s="47">
        <v>5.0999999999999997E-2</v>
      </c>
      <c r="N2" s="40">
        <v>405</v>
      </c>
      <c r="P2" s="46" t="s">
        <v>27</v>
      </c>
      <c r="Q2" s="44" t="s">
        <v>26</v>
      </c>
      <c r="R2" s="44" t="s">
        <v>25</v>
      </c>
      <c r="S2" s="44" t="s">
        <v>24</v>
      </c>
    </row>
    <row r="3" spans="1:19" x14ac:dyDescent="0.2">
      <c r="A3" s="42" t="s">
        <v>16</v>
      </c>
      <c r="B3" s="47">
        <v>0.05</v>
      </c>
      <c r="C3" s="47">
        <v>0.05</v>
      </c>
      <c r="D3" s="47">
        <v>5.0999999999999997E-2</v>
      </c>
      <c r="E3" s="47">
        <v>5.1999999999999998E-2</v>
      </c>
      <c r="F3" s="47">
        <v>0.05</v>
      </c>
      <c r="G3" s="47">
        <v>5.0999999999999997E-2</v>
      </c>
      <c r="H3" s="47">
        <v>5.0999999999999997E-2</v>
      </c>
      <c r="I3" s="47">
        <v>5.1999999999999998E-2</v>
      </c>
      <c r="J3" s="47">
        <v>0.05</v>
      </c>
      <c r="K3" s="47">
        <v>5.1999999999999998E-2</v>
      </c>
      <c r="L3" s="47">
        <v>5.2999999999999999E-2</v>
      </c>
      <c r="M3" s="47">
        <v>5.0999999999999997E-2</v>
      </c>
      <c r="N3" s="40">
        <v>405</v>
      </c>
      <c r="P3" s="46">
        <v>0</v>
      </c>
      <c r="Q3" s="44">
        <f>B2</f>
        <v>4.8000000000000001E-2</v>
      </c>
      <c r="R3" s="44">
        <f>C2</f>
        <v>0.06</v>
      </c>
      <c r="S3" s="44">
        <f>D2</f>
        <v>0.05</v>
      </c>
    </row>
    <row r="4" spans="1:19" x14ac:dyDescent="0.2">
      <c r="P4" s="45">
        <v>120</v>
      </c>
      <c r="Q4" s="44">
        <f>E6</f>
        <v>0.17799999999999999</v>
      </c>
      <c r="R4" s="44">
        <f>F6</f>
        <v>0.246</v>
      </c>
      <c r="S4" s="44">
        <f>G6</f>
        <v>0.26700000000000002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0.28299999999999997</v>
      </c>
      <c r="R5" s="44">
        <f>I10</f>
        <v>0.38800000000000001</v>
      </c>
      <c r="S5" s="44">
        <f>J10</f>
        <v>0.42499999999999999</v>
      </c>
    </row>
    <row r="6" spans="1:19" x14ac:dyDescent="0.2">
      <c r="A6" s="42" t="s">
        <v>17</v>
      </c>
      <c r="B6" s="41">
        <v>4.9000000000000002E-2</v>
      </c>
      <c r="C6" s="41">
        <v>0.05</v>
      </c>
      <c r="D6" s="41">
        <v>5.1999999999999998E-2</v>
      </c>
      <c r="E6" s="41">
        <v>0.17799999999999999</v>
      </c>
      <c r="F6" s="41">
        <v>0.246</v>
      </c>
      <c r="G6" s="41">
        <v>0.26700000000000002</v>
      </c>
      <c r="H6" s="41">
        <v>0.05</v>
      </c>
      <c r="I6" s="41">
        <v>0.05</v>
      </c>
      <c r="J6" s="41">
        <v>0.05</v>
      </c>
      <c r="K6" s="41">
        <v>0.05</v>
      </c>
      <c r="L6" s="41">
        <v>0.05</v>
      </c>
      <c r="M6" s="41">
        <v>5.0999999999999997E-2</v>
      </c>
      <c r="N6" s="40">
        <v>405</v>
      </c>
      <c r="P6" s="45">
        <v>360</v>
      </c>
      <c r="Q6" s="44">
        <f>K14</f>
        <v>0.38800000000000001</v>
      </c>
      <c r="R6" s="44">
        <f>L14</f>
        <v>0.50800000000000001</v>
      </c>
      <c r="S6" s="44">
        <f>M14</f>
        <v>0.55300000000000005</v>
      </c>
    </row>
    <row r="7" spans="1:19" x14ac:dyDescent="0.2">
      <c r="A7" s="42" t="s">
        <v>16</v>
      </c>
      <c r="B7" s="41">
        <v>0.05</v>
      </c>
      <c r="C7" s="41">
        <v>0.05</v>
      </c>
      <c r="D7" s="41">
        <v>5.0999999999999997E-2</v>
      </c>
      <c r="E7" s="41">
        <v>5.0999999999999997E-2</v>
      </c>
      <c r="F7" s="41">
        <v>5.0999999999999997E-2</v>
      </c>
      <c r="G7" s="41">
        <v>5.0999999999999997E-2</v>
      </c>
      <c r="H7" s="41">
        <v>5.0999999999999997E-2</v>
      </c>
      <c r="I7" s="41">
        <v>5.1999999999999998E-2</v>
      </c>
      <c r="J7" s="41">
        <v>0.05</v>
      </c>
      <c r="K7" s="41">
        <v>5.1999999999999998E-2</v>
      </c>
      <c r="L7" s="41">
        <v>5.2999999999999999E-2</v>
      </c>
      <c r="M7" s="41">
        <v>5.0999999999999997E-2</v>
      </c>
      <c r="N7" s="40">
        <v>405</v>
      </c>
      <c r="P7" s="46">
        <v>480</v>
      </c>
      <c r="Q7" s="44">
        <f>B19</f>
        <v>0.499</v>
      </c>
      <c r="R7" s="44">
        <f>C19</f>
        <v>0.61199999999999999</v>
      </c>
      <c r="S7" s="44">
        <f>D19</f>
        <v>0.64800000000000002</v>
      </c>
    </row>
    <row r="8" spans="1:19" x14ac:dyDescent="0.2">
      <c r="P8" s="45">
        <v>600</v>
      </c>
      <c r="Q8" s="44">
        <f>E23</f>
        <v>0.61299999999999999</v>
      </c>
      <c r="R8" s="44"/>
      <c r="S8" s="44">
        <f>G23</f>
        <v>0.77300000000000002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4.9000000000000002E-2</v>
      </c>
      <c r="C10" s="41">
        <v>6.5000000000000002E-2</v>
      </c>
      <c r="D10" s="41">
        <v>5.1999999999999998E-2</v>
      </c>
      <c r="E10" s="41">
        <v>0.17899999999999999</v>
      </c>
      <c r="F10" s="41">
        <v>0.248</v>
      </c>
      <c r="G10" s="41">
        <v>0.26700000000000002</v>
      </c>
      <c r="H10" s="41">
        <v>0.28299999999999997</v>
      </c>
      <c r="I10" s="41">
        <v>0.38800000000000001</v>
      </c>
      <c r="J10" s="41">
        <v>0.42499999999999999</v>
      </c>
      <c r="K10" s="41">
        <v>0.05</v>
      </c>
      <c r="L10" s="41">
        <v>0.05</v>
      </c>
      <c r="M10" s="41">
        <v>0.05</v>
      </c>
      <c r="N10" s="40">
        <v>405</v>
      </c>
      <c r="P10" s="38" t="s">
        <v>23</v>
      </c>
      <c r="Q10" s="38">
        <f>SLOPE(Q3:Q8,$P$3:$P$8)</f>
        <v>9.2690476190476182E-4</v>
      </c>
      <c r="R10" s="38">
        <f>SLOPE(R3:R8,$P$3:$P$8)</f>
        <v>1.1383333333333332E-3</v>
      </c>
      <c r="S10" s="38">
        <f>SLOPE(S3:S8,$P$3:$P$8)</f>
        <v>1.1633333333333335E-3</v>
      </c>
    </row>
    <row r="11" spans="1:19" x14ac:dyDescent="0.2">
      <c r="A11" s="42" t="s">
        <v>16</v>
      </c>
      <c r="B11" s="41">
        <v>0.05</v>
      </c>
      <c r="C11" s="41">
        <v>0.05</v>
      </c>
      <c r="D11" s="41">
        <v>5.0999999999999997E-2</v>
      </c>
      <c r="E11" s="41">
        <v>5.0999999999999997E-2</v>
      </c>
      <c r="F11" s="41">
        <v>0.05</v>
      </c>
      <c r="G11" s="41">
        <v>5.0999999999999997E-2</v>
      </c>
      <c r="H11" s="41">
        <v>5.0999999999999997E-2</v>
      </c>
      <c r="I11" s="41">
        <v>5.1999999999999998E-2</v>
      </c>
      <c r="J11" s="41">
        <v>0.05</v>
      </c>
      <c r="K11" s="41">
        <v>5.1999999999999998E-2</v>
      </c>
      <c r="L11" s="41">
        <v>5.2999999999999999E-2</v>
      </c>
      <c r="M11" s="41">
        <v>5.0999999999999997E-2</v>
      </c>
      <c r="N11" s="40">
        <v>405</v>
      </c>
      <c r="P11" s="38" t="s">
        <v>22</v>
      </c>
      <c r="Q11" s="38">
        <f>_xlfn.STDEV.P(Q10:S10)</f>
        <v>1.0605318906833797E-4</v>
      </c>
    </row>
    <row r="12" spans="1:19" x14ac:dyDescent="0.2">
      <c r="P12" s="38" t="s">
        <v>21</v>
      </c>
      <c r="Q12" s="38">
        <f>AVERAGE(Q10:S10)</f>
        <v>1.076190476190476E-3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0.05</v>
      </c>
      <c r="C14" s="41">
        <v>5.2999999999999999E-2</v>
      </c>
      <c r="D14" s="41">
        <v>5.2999999999999999E-2</v>
      </c>
      <c r="E14" s="41">
        <v>0.18</v>
      </c>
      <c r="F14" s="41">
        <v>0.246</v>
      </c>
      <c r="G14" s="41">
        <v>0.26300000000000001</v>
      </c>
      <c r="H14" s="41">
        <v>0.28299999999999997</v>
      </c>
      <c r="I14" s="41">
        <v>0.38800000000000001</v>
      </c>
      <c r="J14" s="41">
        <v>0.42299999999999999</v>
      </c>
      <c r="K14" s="41">
        <v>0.38800000000000001</v>
      </c>
      <c r="L14" s="41">
        <v>0.50800000000000001</v>
      </c>
      <c r="M14" s="41">
        <v>0.55300000000000005</v>
      </c>
      <c r="N14" s="40">
        <v>405</v>
      </c>
    </row>
    <row r="15" spans="1:19" x14ac:dyDescent="0.2">
      <c r="A15" s="42" t="s">
        <v>16</v>
      </c>
      <c r="B15" s="41">
        <v>0.05</v>
      </c>
      <c r="C15" s="41">
        <v>0.05</v>
      </c>
      <c r="D15" s="41">
        <v>5.0999999999999997E-2</v>
      </c>
      <c r="E15" s="41">
        <v>5.0999999999999997E-2</v>
      </c>
      <c r="F15" s="41">
        <v>0.05</v>
      </c>
      <c r="G15" s="41">
        <v>5.0999999999999997E-2</v>
      </c>
      <c r="H15" s="41">
        <v>5.0999999999999997E-2</v>
      </c>
      <c r="I15" s="41">
        <v>5.1999999999999998E-2</v>
      </c>
      <c r="J15" s="41">
        <v>0.05</v>
      </c>
      <c r="K15" s="41">
        <v>5.1999999999999998E-2</v>
      </c>
      <c r="L15" s="41">
        <v>5.2999999999999999E-2</v>
      </c>
      <c r="M15" s="41">
        <v>5.0999999999999997E-2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0.05</v>
      </c>
      <c r="C18" s="41">
        <v>6.7000000000000004E-2</v>
      </c>
      <c r="D18" s="41">
        <v>5.3999999999999999E-2</v>
      </c>
      <c r="E18" s="41">
        <v>0.18</v>
      </c>
      <c r="F18" s="41">
        <v>0.248</v>
      </c>
      <c r="G18" s="41">
        <v>0.26400000000000001</v>
      </c>
      <c r="H18" s="41">
        <v>0.27900000000000003</v>
      </c>
      <c r="I18" s="41">
        <v>0.379</v>
      </c>
      <c r="J18" s="41">
        <v>0.41</v>
      </c>
      <c r="K18" s="41">
        <v>0.38600000000000001</v>
      </c>
      <c r="L18" s="41">
        <v>0.50600000000000001</v>
      </c>
      <c r="M18" s="41">
        <v>0.55000000000000004</v>
      </c>
      <c r="N18" s="40">
        <v>405</v>
      </c>
    </row>
    <row r="19" spans="1:14" x14ac:dyDescent="0.2">
      <c r="A19" s="42" t="s">
        <v>16</v>
      </c>
      <c r="B19" s="41">
        <v>0.499</v>
      </c>
      <c r="C19" s="41">
        <v>0.61199999999999999</v>
      </c>
      <c r="D19" s="41">
        <v>0.64800000000000002</v>
      </c>
      <c r="E19" s="41">
        <v>5.0999999999999997E-2</v>
      </c>
      <c r="F19" s="41">
        <v>0.05</v>
      </c>
      <c r="G19" s="41">
        <v>5.0999999999999997E-2</v>
      </c>
      <c r="H19" s="41">
        <v>5.0999999999999997E-2</v>
      </c>
      <c r="I19" s="41">
        <v>5.1999999999999998E-2</v>
      </c>
      <c r="J19" s="41">
        <v>0.05</v>
      </c>
      <c r="K19" s="41">
        <v>5.1999999999999998E-2</v>
      </c>
      <c r="L19" s="41">
        <v>5.2999999999999999E-2</v>
      </c>
      <c r="M19" s="41">
        <v>5.0999999999999997E-2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5.0999999999999997E-2</v>
      </c>
      <c r="C22" s="41">
        <v>5.5E-2</v>
      </c>
      <c r="D22" s="41">
        <v>5.6000000000000001E-2</v>
      </c>
      <c r="E22" s="41">
        <v>0.183</v>
      </c>
      <c r="F22" s="41">
        <v>0.25</v>
      </c>
      <c r="G22" s="41">
        <v>0.26600000000000001</v>
      </c>
      <c r="H22" s="41">
        <v>0.27700000000000002</v>
      </c>
      <c r="I22" s="41">
        <v>0.38100000000000001</v>
      </c>
      <c r="J22" s="41">
        <v>0.41299999999999998</v>
      </c>
      <c r="K22" s="41">
        <v>0.379</v>
      </c>
      <c r="L22" s="41">
        <v>0.51700000000000002</v>
      </c>
      <c r="M22" s="41">
        <v>0.53500000000000003</v>
      </c>
      <c r="N22" s="40">
        <v>405</v>
      </c>
    </row>
    <row r="23" spans="1:14" x14ac:dyDescent="0.2">
      <c r="A23" s="42" t="s">
        <v>16</v>
      </c>
      <c r="B23" s="41">
        <v>0.499</v>
      </c>
      <c r="C23" s="41">
        <v>0.61099999999999999</v>
      </c>
      <c r="D23" s="41">
        <v>0.64400000000000002</v>
      </c>
      <c r="E23" s="41">
        <v>0.61299999999999999</v>
      </c>
      <c r="F23" s="41">
        <v>0.62</v>
      </c>
      <c r="G23" s="41">
        <v>0.77300000000000002</v>
      </c>
      <c r="H23" s="41">
        <v>5.0999999999999997E-2</v>
      </c>
      <c r="I23" s="41">
        <v>5.1999999999999998E-2</v>
      </c>
      <c r="J23" s="41">
        <v>0.05</v>
      </c>
      <c r="K23" s="41">
        <v>5.1999999999999998E-2</v>
      </c>
      <c r="L23" s="41">
        <v>5.2999999999999999E-2</v>
      </c>
      <c r="M23" s="41">
        <v>5.0999999999999997E-2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5BA0F-5D15-FE48-A804-E5EDF545E504}">
  <dimension ref="A1:S23"/>
  <sheetViews>
    <sheetView workbookViewId="0">
      <selection activeCell="P13" sqref="P13:Q15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7">
        <v>4.3999999999999997E-2</v>
      </c>
      <c r="C2" s="47">
        <v>4.7E-2</v>
      </c>
      <c r="D2" s="47">
        <v>4.8000000000000001E-2</v>
      </c>
      <c r="E2" s="47">
        <v>0.05</v>
      </c>
      <c r="F2" s="47">
        <v>4.9000000000000002E-2</v>
      </c>
      <c r="G2" s="47">
        <v>5.0999999999999997E-2</v>
      </c>
      <c r="H2" s="47">
        <v>0.05</v>
      </c>
      <c r="I2" s="47">
        <v>5.0999999999999997E-2</v>
      </c>
      <c r="J2" s="47">
        <v>5.0999999999999997E-2</v>
      </c>
      <c r="K2" s="47">
        <v>0.05</v>
      </c>
      <c r="L2" s="47">
        <v>0.05</v>
      </c>
      <c r="M2" s="47">
        <v>5.0999999999999997E-2</v>
      </c>
      <c r="N2" s="40">
        <v>405</v>
      </c>
      <c r="P2" s="46" t="s">
        <v>27</v>
      </c>
      <c r="Q2" s="44" t="s">
        <v>26</v>
      </c>
      <c r="R2" s="44" t="s">
        <v>25</v>
      </c>
      <c r="S2" s="44" t="s">
        <v>24</v>
      </c>
    </row>
    <row r="3" spans="1:19" x14ac:dyDescent="0.2">
      <c r="A3" s="42" t="s">
        <v>16</v>
      </c>
      <c r="B3" s="47">
        <v>0.05</v>
      </c>
      <c r="C3" s="47">
        <v>5.0999999999999997E-2</v>
      </c>
      <c r="D3" s="47">
        <v>0.05</v>
      </c>
      <c r="E3" s="47">
        <v>0.05</v>
      </c>
      <c r="F3" s="47">
        <v>0.05</v>
      </c>
      <c r="G3" s="47">
        <v>0.05</v>
      </c>
      <c r="H3" s="47">
        <v>5.0999999999999997E-2</v>
      </c>
      <c r="I3" s="47">
        <v>5.0999999999999997E-2</v>
      </c>
      <c r="J3" s="47">
        <v>5.0999999999999997E-2</v>
      </c>
      <c r="K3" s="47">
        <v>0.05</v>
      </c>
      <c r="L3" s="47">
        <v>0.05</v>
      </c>
      <c r="M3" s="47">
        <v>5.0999999999999997E-2</v>
      </c>
      <c r="N3" s="40">
        <v>405</v>
      </c>
      <c r="P3" s="46">
        <v>0</v>
      </c>
      <c r="Q3" s="44">
        <f>B2</f>
        <v>4.3999999999999997E-2</v>
      </c>
      <c r="R3" s="44">
        <f>C2</f>
        <v>4.7E-2</v>
      </c>
      <c r="S3" s="44">
        <f>D2</f>
        <v>4.8000000000000001E-2</v>
      </c>
    </row>
    <row r="4" spans="1:19" x14ac:dyDescent="0.2">
      <c r="P4" s="45">
        <v>120</v>
      </c>
      <c r="Q4" s="44">
        <f>E6</f>
        <v>0.13200000000000001</v>
      </c>
      <c r="R4" s="44">
        <f>F6</f>
        <v>0.17199999999999999</v>
      </c>
      <c r="S4" s="44">
        <f>G6</f>
        <v>0.17599999999999999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0.21099999999999999</v>
      </c>
      <c r="R5" s="44">
        <f>I10</f>
        <v>0.28299999999999997</v>
      </c>
      <c r="S5" s="44">
        <f>J10</f>
        <v>0.27900000000000003</v>
      </c>
    </row>
    <row r="6" spans="1:19" x14ac:dyDescent="0.2">
      <c r="A6" s="42" t="s">
        <v>17</v>
      </c>
      <c r="B6" s="41">
        <v>4.3999999999999997E-2</v>
      </c>
      <c r="C6" s="41">
        <v>4.7E-2</v>
      </c>
      <c r="D6" s="41">
        <v>4.8000000000000001E-2</v>
      </c>
      <c r="E6" s="41">
        <v>0.13200000000000001</v>
      </c>
      <c r="F6" s="41">
        <v>0.17199999999999999</v>
      </c>
      <c r="G6" s="41">
        <v>0.17599999999999999</v>
      </c>
      <c r="H6" s="41">
        <v>0.05</v>
      </c>
      <c r="I6" s="41">
        <v>5.0999999999999997E-2</v>
      </c>
      <c r="J6" s="41">
        <v>5.0999999999999997E-2</v>
      </c>
      <c r="K6" s="41">
        <v>0.05</v>
      </c>
      <c r="L6" s="41">
        <v>0.05</v>
      </c>
      <c r="M6" s="41">
        <v>5.0999999999999997E-2</v>
      </c>
      <c r="N6" s="40">
        <v>405</v>
      </c>
      <c r="P6" s="45">
        <v>360</v>
      </c>
      <c r="Q6" s="44">
        <f>K14</f>
        <v>0.308</v>
      </c>
      <c r="R6" s="44">
        <f>L14</f>
        <v>0.41399999999999998</v>
      </c>
      <c r="S6" s="44">
        <f>M14</f>
        <v>0.40300000000000002</v>
      </c>
    </row>
    <row r="7" spans="1:19" x14ac:dyDescent="0.2">
      <c r="A7" s="42" t="s">
        <v>16</v>
      </c>
      <c r="B7" s="41">
        <v>0.05</v>
      </c>
      <c r="C7" s="41">
        <v>5.0999999999999997E-2</v>
      </c>
      <c r="D7" s="41">
        <v>0.05</v>
      </c>
      <c r="E7" s="41">
        <v>4.9000000000000002E-2</v>
      </c>
      <c r="F7" s="41">
        <v>4.9000000000000002E-2</v>
      </c>
      <c r="G7" s="41">
        <v>0.05</v>
      </c>
      <c r="H7" s="41">
        <v>5.0999999999999997E-2</v>
      </c>
      <c r="I7" s="41">
        <v>5.0999999999999997E-2</v>
      </c>
      <c r="J7" s="41">
        <v>5.0999999999999997E-2</v>
      </c>
      <c r="K7" s="41">
        <v>0.05</v>
      </c>
      <c r="L7" s="41">
        <v>0.05</v>
      </c>
      <c r="M7" s="41">
        <v>5.0999999999999997E-2</v>
      </c>
      <c r="N7" s="40">
        <v>405</v>
      </c>
      <c r="P7" s="46">
        <v>480</v>
      </c>
      <c r="Q7" s="44">
        <f>B19</f>
        <v>0.39800000000000002</v>
      </c>
      <c r="R7" s="44">
        <f>C19</f>
        <v>0.53100000000000003</v>
      </c>
      <c r="S7" s="44">
        <f>D19</f>
        <v>0.48799999999999999</v>
      </c>
    </row>
    <row r="8" spans="1:19" x14ac:dyDescent="0.2">
      <c r="P8" s="45">
        <v>600</v>
      </c>
      <c r="Q8" s="44">
        <f>E23</f>
        <v>0.5</v>
      </c>
      <c r="R8" s="44">
        <f>F23</f>
        <v>0.63800000000000001</v>
      </c>
      <c r="S8" s="44">
        <f>G23</f>
        <v>0.622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4.3999999999999997E-2</v>
      </c>
      <c r="C10" s="41">
        <v>4.7E-2</v>
      </c>
      <c r="D10" s="41">
        <v>4.8000000000000001E-2</v>
      </c>
      <c r="E10" s="41">
        <v>0.13100000000000001</v>
      </c>
      <c r="F10" s="41">
        <v>0.17100000000000001</v>
      </c>
      <c r="G10" s="41">
        <v>0.17399999999999999</v>
      </c>
      <c r="H10" s="41">
        <v>0.21099999999999999</v>
      </c>
      <c r="I10" s="41">
        <v>0.28299999999999997</v>
      </c>
      <c r="J10" s="41">
        <v>0.27900000000000003</v>
      </c>
      <c r="K10" s="41">
        <v>0.05</v>
      </c>
      <c r="L10" s="41">
        <v>0.05</v>
      </c>
      <c r="M10" s="41">
        <v>5.0999999999999997E-2</v>
      </c>
      <c r="N10" s="40">
        <v>405</v>
      </c>
      <c r="P10" s="38" t="s">
        <v>23</v>
      </c>
      <c r="Q10" s="38">
        <f>SLOPE(Q3:Q8,$P$3:$P$8)</f>
        <v>7.5595238095238092E-4</v>
      </c>
      <c r="R10" s="38">
        <f>SLOPE(R3:R8,$P$3:$P$8)</f>
        <v>9.9119047619047624E-4</v>
      </c>
      <c r="S10" s="38">
        <f>SLOPE(S3:S8,$P$3:$P$8)</f>
        <v>9.3571428571428571E-4</v>
      </c>
    </row>
    <row r="11" spans="1:19" x14ac:dyDescent="0.2">
      <c r="A11" s="42" t="s">
        <v>16</v>
      </c>
      <c r="B11" s="41">
        <v>0.05</v>
      </c>
      <c r="C11" s="41">
        <v>5.0999999999999997E-2</v>
      </c>
      <c r="D11" s="41">
        <v>0.05</v>
      </c>
      <c r="E11" s="41">
        <v>0.05</v>
      </c>
      <c r="F11" s="41">
        <v>4.9000000000000002E-2</v>
      </c>
      <c r="G11" s="41">
        <v>0.05</v>
      </c>
      <c r="H11" s="41">
        <v>5.0999999999999997E-2</v>
      </c>
      <c r="I11" s="41">
        <v>5.0999999999999997E-2</v>
      </c>
      <c r="J11" s="41">
        <v>5.0999999999999997E-2</v>
      </c>
      <c r="K11" s="41">
        <v>0.05</v>
      </c>
      <c r="L11" s="41">
        <v>0.05</v>
      </c>
      <c r="M11" s="41">
        <v>5.0999999999999997E-2</v>
      </c>
      <c r="N11" s="40">
        <v>405</v>
      </c>
      <c r="P11" s="38" t="s">
        <v>22</v>
      </c>
      <c r="Q11" s="38">
        <f>_xlfn.STDEV.P(Q10:S10)</f>
        <v>1.0040413424678948E-4</v>
      </c>
    </row>
    <row r="12" spans="1:19" x14ac:dyDescent="0.2">
      <c r="P12" s="38" t="s">
        <v>21</v>
      </c>
      <c r="Q12" s="38">
        <f>AVERAGE(Q10:S10)</f>
        <v>8.9428571428571432E-4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4.3999999999999997E-2</v>
      </c>
      <c r="C14" s="41">
        <v>4.8000000000000001E-2</v>
      </c>
      <c r="D14" s="41">
        <v>4.8000000000000001E-2</v>
      </c>
      <c r="E14" s="41">
        <v>0.13</v>
      </c>
      <c r="F14" s="41">
        <v>0.16700000000000001</v>
      </c>
      <c r="G14" s="41">
        <v>0.17100000000000001</v>
      </c>
      <c r="H14" s="41">
        <v>0.20899999999999999</v>
      </c>
      <c r="I14" s="41">
        <v>0.27900000000000003</v>
      </c>
      <c r="J14" s="41">
        <v>0.27700000000000002</v>
      </c>
      <c r="K14" s="41">
        <v>0.308</v>
      </c>
      <c r="L14" s="41">
        <v>0.41399999999999998</v>
      </c>
      <c r="M14" s="41">
        <v>0.40300000000000002</v>
      </c>
      <c r="N14" s="40">
        <v>405</v>
      </c>
    </row>
    <row r="15" spans="1:19" x14ac:dyDescent="0.2">
      <c r="A15" s="42" t="s">
        <v>16</v>
      </c>
      <c r="B15" s="41">
        <v>0.05</v>
      </c>
      <c r="C15" s="41">
        <v>5.0999999999999997E-2</v>
      </c>
      <c r="D15" s="41">
        <v>0.05</v>
      </c>
      <c r="E15" s="41">
        <v>0.05</v>
      </c>
      <c r="F15" s="41">
        <v>0.05</v>
      </c>
      <c r="G15" s="41">
        <v>0.05</v>
      </c>
      <c r="H15" s="41">
        <v>5.0999999999999997E-2</v>
      </c>
      <c r="I15" s="41">
        <v>5.0999999999999997E-2</v>
      </c>
      <c r="J15" s="41">
        <v>5.0999999999999997E-2</v>
      </c>
      <c r="K15" s="41">
        <v>0.05</v>
      </c>
      <c r="L15" s="41">
        <v>0.05</v>
      </c>
      <c r="M15" s="41">
        <v>5.0999999999999997E-2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4.3999999999999997E-2</v>
      </c>
      <c r="C18" s="41">
        <v>4.8000000000000001E-2</v>
      </c>
      <c r="D18" s="41">
        <v>4.8000000000000001E-2</v>
      </c>
      <c r="E18" s="41">
        <v>0.128</v>
      </c>
      <c r="F18" s="41">
        <v>0.16400000000000001</v>
      </c>
      <c r="G18" s="41">
        <v>0.16800000000000001</v>
      </c>
      <c r="H18" s="41">
        <v>0.20499999999999999</v>
      </c>
      <c r="I18" s="41">
        <v>0.27</v>
      </c>
      <c r="J18" s="41">
        <v>0.27700000000000002</v>
      </c>
      <c r="K18" s="41">
        <v>0.30499999999999999</v>
      </c>
      <c r="L18" s="41">
        <v>0.41</v>
      </c>
      <c r="M18" s="41">
        <v>0.39800000000000002</v>
      </c>
      <c r="N18" s="40">
        <v>405</v>
      </c>
    </row>
    <row r="19" spans="1:14" x14ac:dyDescent="0.2">
      <c r="A19" s="42" t="s">
        <v>16</v>
      </c>
      <c r="B19" s="41">
        <v>0.39800000000000002</v>
      </c>
      <c r="C19" s="41">
        <v>0.53100000000000003</v>
      </c>
      <c r="D19" s="41">
        <v>0.48799999999999999</v>
      </c>
      <c r="E19" s="41">
        <v>0.05</v>
      </c>
      <c r="F19" s="41">
        <v>4.9000000000000002E-2</v>
      </c>
      <c r="G19" s="41">
        <v>0.05</v>
      </c>
      <c r="H19" s="41">
        <v>5.0999999999999997E-2</v>
      </c>
      <c r="I19" s="41">
        <v>5.0999999999999997E-2</v>
      </c>
      <c r="J19" s="41">
        <v>5.0999999999999997E-2</v>
      </c>
      <c r="K19" s="41">
        <v>0.05</v>
      </c>
      <c r="L19" s="41">
        <v>0.05</v>
      </c>
      <c r="M19" s="41">
        <v>5.0999999999999997E-2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4.4999999999999998E-2</v>
      </c>
      <c r="C22" s="41">
        <v>4.9000000000000002E-2</v>
      </c>
      <c r="D22" s="41">
        <v>4.8000000000000001E-2</v>
      </c>
      <c r="E22" s="41">
        <v>0.128</v>
      </c>
      <c r="F22" s="41">
        <v>0.16500000000000001</v>
      </c>
      <c r="G22" s="41">
        <v>0.16800000000000001</v>
      </c>
      <c r="H22" s="41">
        <v>0.2</v>
      </c>
      <c r="I22" s="41">
        <v>0.26700000000000002</v>
      </c>
      <c r="J22" s="41">
        <v>0.27500000000000002</v>
      </c>
      <c r="K22" s="41">
        <v>0.30299999999999999</v>
      </c>
      <c r="L22" s="41">
        <v>0.40699999999999997</v>
      </c>
      <c r="M22" s="41">
        <v>0.38300000000000001</v>
      </c>
      <c r="N22" s="40">
        <v>405</v>
      </c>
    </row>
    <row r="23" spans="1:14" x14ac:dyDescent="0.2">
      <c r="A23" s="42" t="s">
        <v>16</v>
      </c>
      <c r="B23" s="41">
        <v>0.39300000000000002</v>
      </c>
      <c r="C23" s="41">
        <v>0.52500000000000002</v>
      </c>
      <c r="D23" s="41">
        <v>0.48399999999999999</v>
      </c>
      <c r="E23" s="41">
        <v>0.5</v>
      </c>
      <c r="F23" s="41">
        <v>0.63800000000000001</v>
      </c>
      <c r="G23" s="41">
        <v>0.622</v>
      </c>
      <c r="H23" s="41">
        <v>5.0999999999999997E-2</v>
      </c>
      <c r="I23" s="41">
        <v>5.0999999999999997E-2</v>
      </c>
      <c r="J23" s="41">
        <v>5.0999999999999997E-2</v>
      </c>
      <c r="K23" s="41">
        <v>0.05</v>
      </c>
      <c r="L23" s="41">
        <v>0.05</v>
      </c>
      <c r="M23" s="41">
        <v>5.0999999999999997E-2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5C95D-1C67-0A47-9B38-E1043F73112D}">
  <dimension ref="A1:S23"/>
  <sheetViews>
    <sheetView workbookViewId="0">
      <selection activeCell="P13" sqref="P13:R15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7">
        <v>4.3999999999999997E-2</v>
      </c>
      <c r="C2" s="47">
        <v>4.3999999999999997E-2</v>
      </c>
      <c r="D2" s="47">
        <v>4.3999999999999997E-2</v>
      </c>
      <c r="E2" s="47">
        <v>0.05</v>
      </c>
      <c r="F2" s="47">
        <v>0.05</v>
      </c>
      <c r="G2" s="47">
        <v>0.05</v>
      </c>
      <c r="H2" s="47">
        <v>5.0999999999999997E-2</v>
      </c>
      <c r="I2" s="47">
        <v>5.0999999999999997E-2</v>
      </c>
      <c r="J2" s="47">
        <v>0.05</v>
      </c>
      <c r="K2" s="47">
        <v>0.05</v>
      </c>
      <c r="L2" s="47">
        <v>5.0999999999999997E-2</v>
      </c>
      <c r="M2" s="47">
        <v>0.05</v>
      </c>
      <c r="N2" s="40">
        <v>405</v>
      </c>
      <c r="P2" s="46" t="s">
        <v>27</v>
      </c>
      <c r="Q2" s="44" t="s">
        <v>26</v>
      </c>
      <c r="R2" s="44" t="s">
        <v>25</v>
      </c>
      <c r="S2" s="44" t="s">
        <v>24</v>
      </c>
    </row>
    <row r="3" spans="1:19" x14ac:dyDescent="0.2">
      <c r="A3" s="42" t="s">
        <v>16</v>
      </c>
      <c r="B3" s="47">
        <v>0.05</v>
      </c>
      <c r="C3" s="47">
        <v>0.05</v>
      </c>
      <c r="D3" s="47">
        <v>0.05</v>
      </c>
      <c r="E3" s="47">
        <v>0.05</v>
      </c>
      <c r="F3" s="47">
        <v>0.05</v>
      </c>
      <c r="G3" s="47">
        <v>0.05</v>
      </c>
      <c r="H3" s="47">
        <v>5.0999999999999997E-2</v>
      </c>
      <c r="I3" s="47">
        <v>0.05</v>
      </c>
      <c r="J3" s="47">
        <v>0.05</v>
      </c>
      <c r="K3" s="47">
        <v>0.05</v>
      </c>
      <c r="L3" s="47">
        <v>0.05</v>
      </c>
      <c r="M3" s="47">
        <v>5.0999999999999997E-2</v>
      </c>
      <c r="N3" s="40">
        <v>405</v>
      </c>
      <c r="P3" s="46">
        <v>0</v>
      </c>
      <c r="Q3" s="44">
        <f>B2</f>
        <v>4.3999999999999997E-2</v>
      </c>
      <c r="R3" s="44">
        <f>C2</f>
        <v>4.3999999999999997E-2</v>
      </c>
      <c r="S3" s="44">
        <f>D2</f>
        <v>4.3999999999999997E-2</v>
      </c>
    </row>
    <row r="4" spans="1:19" x14ac:dyDescent="0.2">
      <c r="P4" s="45">
        <v>120</v>
      </c>
      <c r="Q4" s="44">
        <f>E6</f>
        <v>0.13300000000000001</v>
      </c>
      <c r="R4" s="44">
        <f>F6</f>
        <v>0.11899999999999999</v>
      </c>
      <c r="S4" s="44">
        <f>G6</f>
        <v>0.14099999999999999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0.218</v>
      </c>
      <c r="R5" s="44">
        <f>I10</f>
        <v>0.17699999999999999</v>
      </c>
      <c r="S5" s="44">
        <f>J10</f>
        <v>0.221</v>
      </c>
    </row>
    <row r="6" spans="1:19" x14ac:dyDescent="0.2">
      <c r="A6" s="42" t="s">
        <v>17</v>
      </c>
      <c r="B6" s="41">
        <v>4.4999999999999998E-2</v>
      </c>
      <c r="C6" s="41">
        <v>4.3999999999999997E-2</v>
      </c>
      <c r="D6" s="41">
        <v>4.4999999999999998E-2</v>
      </c>
      <c r="E6" s="41">
        <v>0.13300000000000001</v>
      </c>
      <c r="F6" s="41">
        <v>0.11899999999999999</v>
      </c>
      <c r="G6" s="41">
        <v>0.14099999999999999</v>
      </c>
      <c r="H6" s="41">
        <v>5.0999999999999997E-2</v>
      </c>
      <c r="I6" s="41">
        <v>5.0999999999999997E-2</v>
      </c>
      <c r="J6" s="41">
        <v>0.05</v>
      </c>
      <c r="K6" s="41">
        <v>0.05</v>
      </c>
      <c r="L6" s="41">
        <v>5.0999999999999997E-2</v>
      </c>
      <c r="M6" s="41">
        <v>0.05</v>
      </c>
      <c r="N6" s="40">
        <v>405</v>
      </c>
      <c r="P6" s="45">
        <v>360</v>
      </c>
      <c r="Q6" s="44">
        <f>K14</f>
        <v>0.29799999999999999</v>
      </c>
      <c r="R6" s="44">
        <f>L14</f>
        <v>0.246</v>
      </c>
      <c r="S6" s="44">
        <f>M14</f>
        <v>0.311</v>
      </c>
    </row>
    <row r="7" spans="1:19" x14ac:dyDescent="0.2">
      <c r="A7" s="42" t="s">
        <v>16</v>
      </c>
      <c r="B7" s="41">
        <v>0.05</v>
      </c>
      <c r="C7" s="41">
        <v>5.0999999999999997E-2</v>
      </c>
      <c r="D7" s="41">
        <v>0.05</v>
      </c>
      <c r="E7" s="41">
        <v>0.05</v>
      </c>
      <c r="F7" s="41">
        <v>0.05</v>
      </c>
      <c r="G7" s="41">
        <v>0.05</v>
      </c>
      <c r="H7" s="41">
        <v>5.0999999999999997E-2</v>
      </c>
      <c r="I7" s="41">
        <v>0.05</v>
      </c>
      <c r="J7" s="41">
        <v>0.05</v>
      </c>
      <c r="K7" s="41">
        <v>0.05</v>
      </c>
      <c r="L7" s="41">
        <v>0.05</v>
      </c>
      <c r="M7" s="41">
        <v>5.0999999999999997E-2</v>
      </c>
      <c r="N7" s="40">
        <v>405</v>
      </c>
      <c r="P7" s="46">
        <v>480</v>
      </c>
      <c r="Q7" s="44">
        <f>B19</f>
        <v>0.39700000000000002</v>
      </c>
      <c r="R7" s="44">
        <f>C19</f>
        <v>0.33200000000000002</v>
      </c>
      <c r="S7" s="44">
        <f>D19</f>
        <v>0.39900000000000002</v>
      </c>
    </row>
    <row r="8" spans="1:19" x14ac:dyDescent="0.2">
      <c r="P8" s="45">
        <v>600</v>
      </c>
      <c r="Q8" s="44">
        <f>E23</f>
        <v>0.48099999999999998</v>
      </c>
      <c r="R8" s="44">
        <f>F23</f>
        <v>0.40600000000000003</v>
      </c>
      <c r="S8" s="44">
        <f>G23</f>
        <v>0.48799999999999999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4.4999999999999998E-2</v>
      </c>
      <c r="C10" s="41">
        <v>4.3999999999999997E-2</v>
      </c>
      <c r="D10" s="41">
        <v>4.4999999999999998E-2</v>
      </c>
      <c r="E10" s="41">
        <v>0.13300000000000001</v>
      </c>
      <c r="F10" s="41">
        <v>0.11799999999999999</v>
      </c>
      <c r="G10" s="41">
        <v>0.14099999999999999</v>
      </c>
      <c r="H10" s="41">
        <v>0.218</v>
      </c>
      <c r="I10" s="41">
        <v>0.17699999999999999</v>
      </c>
      <c r="J10" s="41">
        <v>0.221</v>
      </c>
      <c r="K10" s="41">
        <v>0.05</v>
      </c>
      <c r="L10" s="41">
        <v>5.0999999999999997E-2</v>
      </c>
      <c r="M10" s="41">
        <v>0.05</v>
      </c>
      <c r="N10" s="40">
        <v>405</v>
      </c>
      <c r="P10" s="38" t="s">
        <v>23</v>
      </c>
      <c r="Q10" s="38">
        <f>SLOPE(Q3:Q8,$P$3:$P$8)</f>
        <v>7.2785714285714294E-4</v>
      </c>
      <c r="R10" s="38">
        <f>SLOPE(R3:R8,$P$3:$P$8)</f>
        <v>5.9952380952380956E-4</v>
      </c>
      <c r="S10" s="38">
        <f>SLOPE(S3:S8,$P$3:$P$8)</f>
        <v>7.3428571428571434E-4</v>
      </c>
    </row>
    <row r="11" spans="1:19" x14ac:dyDescent="0.2">
      <c r="A11" s="42" t="s">
        <v>16</v>
      </c>
      <c r="B11" s="41">
        <v>5.0999999999999997E-2</v>
      </c>
      <c r="C11" s="41">
        <v>0.05</v>
      </c>
      <c r="D11" s="41">
        <v>0.05</v>
      </c>
      <c r="E11" s="41">
        <v>0.05</v>
      </c>
      <c r="F11" s="41">
        <v>0.05</v>
      </c>
      <c r="G11" s="41">
        <v>0.05</v>
      </c>
      <c r="H11" s="41">
        <v>5.0999999999999997E-2</v>
      </c>
      <c r="I11" s="41">
        <v>0.05</v>
      </c>
      <c r="J11" s="41">
        <v>0.05</v>
      </c>
      <c r="K11" s="41">
        <v>0.05</v>
      </c>
      <c r="L11" s="41">
        <v>0.05</v>
      </c>
      <c r="M11" s="41">
        <v>5.0999999999999997E-2</v>
      </c>
      <c r="N11" s="40">
        <v>405</v>
      </c>
      <c r="P11" s="38" t="s">
        <v>22</v>
      </c>
      <c r="Q11" s="38">
        <f>_xlfn.STDEV.P(Q10:S10)</f>
        <v>6.2067653008733947E-5</v>
      </c>
    </row>
    <row r="12" spans="1:19" x14ac:dyDescent="0.2">
      <c r="P12" s="38" t="s">
        <v>21</v>
      </c>
      <c r="Q12" s="38">
        <f>AVERAGE(Q10:S10)</f>
        <v>6.8722222222222231E-4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4.4999999999999998E-2</v>
      </c>
      <c r="C14" s="41">
        <v>4.3999999999999997E-2</v>
      </c>
      <c r="D14" s="41">
        <v>4.4999999999999998E-2</v>
      </c>
      <c r="E14" s="41">
        <v>0.129</v>
      </c>
      <c r="F14" s="41">
        <v>0.11600000000000001</v>
      </c>
      <c r="G14" s="41">
        <v>0.13700000000000001</v>
      </c>
      <c r="H14" s="41">
        <v>0.216</v>
      </c>
      <c r="I14" s="41">
        <v>0.17599999999999999</v>
      </c>
      <c r="J14" s="41">
        <v>0.22</v>
      </c>
      <c r="K14" s="41">
        <v>0.29799999999999999</v>
      </c>
      <c r="L14" s="41">
        <v>0.246</v>
      </c>
      <c r="M14" s="41">
        <v>0.311</v>
      </c>
      <c r="N14" s="40">
        <v>405</v>
      </c>
    </row>
    <row r="15" spans="1:19" x14ac:dyDescent="0.2">
      <c r="A15" s="42" t="s">
        <v>16</v>
      </c>
      <c r="B15" s="41">
        <v>0.05</v>
      </c>
      <c r="C15" s="41">
        <v>0.05</v>
      </c>
      <c r="D15" s="41">
        <v>0.05</v>
      </c>
      <c r="E15" s="41">
        <v>0.05</v>
      </c>
      <c r="F15" s="41">
        <v>0.05</v>
      </c>
      <c r="G15" s="41">
        <v>0.05</v>
      </c>
      <c r="H15" s="41">
        <v>5.0999999999999997E-2</v>
      </c>
      <c r="I15" s="41">
        <v>0.05</v>
      </c>
      <c r="J15" s="41">
        <v>0.05</v>
      </c>
      <c r="K15" s="41">
        <v>0.05</v>
      </c>
      <c r="L15" s="41">
        <v>0.05</v>
      </c>
      <c r="M15" s="41">
        <v>5.0999999999999997E-2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4.4999999999999998E-2</v>
      </c>
      <c r="C18" s="41">
        <v>4.3999999999999997E-2</v>
      </c>
      <c r="D18" s="41">
        <v>4.4999999999999998E-2</v>
      </c>
      <c r="E18" s="41">
        <v>0.13</v>
      </c>
      <c r="F18" s="41">
        <v>0.11600000000000001</v>
      </c>
      <c r="G18" s="41">
        <v>0.13700000000000001</v>
      </c>
      <c r="H18" s="41">
        <v>0.21199999999999999</v>
      </c>
      <c r="I18" s="41">
        <v>0.17199999999999999</v>
      </c>
      <c r="J18" s="41">
        <v>0.214</v>
      </c>
      <c r="K18" s="41">
        <v>0.29699999999999999</v>
      </c>
      <c r="L18" s="41">
        <v>0.24399999999999999</v>
      </c>
      <c r="M18" s="41">
        <v>0.309</v>
      </c>
      <c r="N18" s="40">
        <v>405</v>
      </c>
    </row>
    <row r="19" spans="1:14" x14ac:dyDescent="0.2">
      <c r="A19" s="42" t="s">
        <v>16</v>
      </c>
      <c r="B19" s="41">
        <v>0.39700000000000002</v>
      </c>
      <c r="C19" s="41">
        <v>0.33200000000000002</v>
      </c>
      <c r="D19" s="41">
        <v>0.39900000000000002</v>
      </c>
      <c r="E19" s="41">
        <v>0.05</v>
      </c>
      <c r="F19" s="41">
        <v>0.05</v>
      </c>
      <c r="G19" s="41">
        <v>0.05</v>
      </c>
      <c r="H19" s="41">
        <v>5.0999999999999997E-2</v>
      </c>
      <c r="I19" s="41">
        <v>0.05</v>
      </c>
      <c r="J19" s="41">
        <v>0.05</v>
      </c>
      <c r="K19" s="41">
        <v>0.05</v>
      </c>
      <c r="L19" s="41">
        <v>0.05</v>
      </c>
      <c r="M19" s="41">
        <v>5.0999999999999997E-2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4.4999999999999998E-2</v>
      </c>
      <c r="C22" s="41">
        <v>4.3999999999999997E-2</v>
      </c>
      <c r="D22" s="41">
        <v>4.4999999999999998E-2</v>
      </c>
      <c r="E22" s="41">
        <v>0.13100000000000001</v>
      </c>
      <c r="F22" s="41">
        <v>0.11700000000000001</v>
      </c>
      <c r="G22" s="41">
        <v>0.13900000000000001</v>
      </c>
      <c r="H22" s="41">
        <v>0.21</v>
      </c>
      <c r="I22" s="41">
        <v>0.17100000000000001</v>
      </c>
      <c r="J22" s="41">
        <v>0.21299999999999999</v>
      </c>
      <c r="K22" s="41">
        <v>0.28899999999999998</v>
      </c>
      <c r="L22" s="41">
        <v>0.23899999999999999</v>
      </c>
      <c r="M22" s="41">
        <v>0.30499999999999999</v>
      </c>
      <c r="N22" s="40">
        <v>405</v>
      </c>
    </row>
    <row r="23" spans="1:14" x14ac:dyDescent="0.2">
      <c r="A23" s="42" t="s">
        <v>16</v>
      </c>
      <c r="B23" s="41">
        <v>0.39500000000000002</v>
      </c>
      <c r="C23" s="41">
        <v>0.32900000000000001</v>
      </c>
      <c r="D23" s="41">
        <v>0.39700000000000002</v>
      </c>
      <c r="E23" s="41">
        <v>0.48099999999999998</v>
      </c>
      <c r="F23" s="41">
        <v>0.40600000000000003</v>
      </c>
      <c r="G23" s="41">
        <v>0.48799999999999999</v>
      </c>
      <c r="H23" s="41">
        <v>5.0999999999999997E-2</v>
      </c>
      <c r="I23" s="41">
        <v>0.05</v>
      </c>
      <c r="J23" s="41">
        <v>0.05</v>
      </c>
      <c r="K23" s="41">
        <v>0.05</v>
      </c>
      <c r="L23" s="41">
        <v>0.05</v>
      </c>
      <c r="M23" s="41">
        <v>5.0999999999999997E-2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646DA-2A00-784A-86A2-3517B338678D}">
  <dimension ref="A1:S23"/>
  <sheetViews>
    <sheetView workbookViewId="0">
      <selection activeCell="P13" sqref="P13:R17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7">
        <v>4.3999999999999997E-2</v>
      </c>
      <c r="C2" s="47">
        <v>4.2999999999999997E-2</v>
      </c>
      <c r="D2" s="47">
        <v>4.4999999999999998E-2</v>
      </c>
      <c r="E2" s="47">
        <v>0.05</v>
      </c>
      <c r="F2" s="47">
        <v>0.05</v>
      </c>
      <c r="G2" s="47">
        <v>0.05</v>
      </c>
      <c r="H2" s="47">
        <v>0.05</v>
      </c>
      <c r="I2" s="47">
        <v>5.0999999999999997E-2</v>
      </c>
      <c r="J2" s="47">
        <v>0.05</v>
      </c>
      <c r="K2" s="47">
        <v>4.9000000000000002E-2</v>
      </c>
      <c r="L2" s="47">
        <v>0.05</v>
      </c>
      <c r="M2" s="47">
        <v>5.0999999999999997E-2</v>
      </c>
      <c r="N2" s="40">
        <v>405</v>
      </c>
      <c r="P2" s="46" t="s">
        <v>27</v>
      </c>
      <c r="Q2" s="44" t="s">
        <v>26</v>
      </c>
      <c r="R2" s="44" t="s">
        <v>25</v>
      </c>
      <c r="S2" s="44" t="s">
        <v>24</v>
      </c>
    </row>
    <row r="3" spans="1:19" x14ac:dyDescent="0.2">
      <c r="A3" s="42" t="s">
        <v>16</v>
      </c>
      <c r="B3" s="47">
        <v>0.05</v>
      </c>
      <c r="C3" s="47">
        <v>0.05</v>
      </c>
      <c r="D3" s="47">
        <v>5.0999999999999997E-2</v>
      </c>
      <c r="E3" s="47">
        <v>0.05</v>
      </c>
      <c r="F3" s="47">
        <v>0.05</v>
      </c>
      <c r="G3" s="47">
        <v>0.05</v>
      </c>
      <c r="H3" s="47">
        <v>5.0999999999999997E-2</v>
      </c>
      <c r="I3" s="47">
        <v>0.05</v>
      </c>
      <c r="J3" s="47">
        <v>5.0999999999999997E-2</v>
      </c>
      <c r="K3" s="47">
        <v>4.9000000000000002E-2</v>
      </c>
      <c r="L3" s="47">
        <v>0.05</v>
      </c>
      <c r="M3" s="47">
        <v>0.05</v>
      </c>
      <c r="N3" s="40">
        <v>405</v>
      </c>
      <c r="P3" s="46">
        <v>0</v>
      </c>
      <c r="Q3" s="44">
        <f>B2</f>
        <v>4.3999999999999997E-2</v>
      </c>
      <c r="R3" s="44">
        <f>C2</f>
        <v>4.2999999999999997E-2</v>
      </c>
      <c r="S3" s="44">
        <f>D2</f>
        <v>4.4999999999999998E-2</v>
      </c>
    </row>
    <row r="4" spans="1:19" x14ac:dyDescent="0.2">
      <c r="P4" s="45">
        <v>120</v>
      </c>
      <c r="Q4" s="44">
        <f>E6</f>
        <v>0.113</v>
      </c>
      <c r="R4" s="44">
        <f>F6</f>
        <v>0.121</v>
      </c>
      <c r="S4" s="44">
        <f>G6</f>
        <v>0.13500000000000001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0.18</v>
      </c>
      <c r="R5" s="44">
        <f>I10</f>
        <v>0.187</v>
      </c>
      <c r="S5" s="44">
        <f>J10</f>
        <v>0.21299999999999999</v>
      </c>
    </row>
    <row r="6" spans="1:19" x14ac:dyDescent="0.2">
      <c r="A6" s="42" t="s">
        <v>17</v>
      </c>
      <c r="B6" s="41">
        <v>4.3999999999999997E-2</v>
      </c>
      <c r="C6" s="41">
        <v>4.3999999999999997E-2</v>
      </c>
      <c r="D6" s="41">
        <v>4.4999999999999998E-2</v>
      </c>
      <c r="E6" s="41">
        <v>0.113</v>
      </c>
      <c r="F6" s="41">
        <v>0.121</v>
      </c>
      <c r="G6" s="41">
        <v>0.13500000000000001</v>
      </c>
      <c r="H6" s="41">
        <v>0.05</v>
      </c>
      <c r="I6" s="41">
        <v>5.0999999999999997E-2</v>
      </c>
      <c r="J6" s="41">
        <v>0.05</v>
      </c>
      <c r="K6" s="41">
        <v>4.9000000000000002E-2</v>
      </c>
      <c r="L6" s="41">
        <v>0.05</v>
      </c>
      <c r="M6" s="41">
        <v>5.0999999999999997E-2</v>
      </c>
      <c r="N6" s="40">
        <v>405</v>
      </c>
      <c r="P6" s="45">
        <v>360</v>
      </c>
      <c r="Q6" s="44">
        <f>K14</f>
        <v>0.249</v>
      </c>
      <c r="R6" s="44">
        <f>L14</f>
        <v>0.25700000000000001</v>
      </c>
      <c r="S6" s="44">
        <f>M14</f>
        <v>0.3</v>
      </c>
    </row>
    <row r="7" spans="1:19" x14ac:dyDescent="0.2">
      <c r="A7" s="42" t="s">
        <v>16</v>
      </c>
      <c r="B7" s="41">
        <v>0.05</v>
      </c>
      <c r="C7" s="41">
        <v>0.05</v>
      </c>
      <c r="D7" s="41">
        <v>5.0999999999999997E-2</v>
      </c>
      <c r="E7" s="41">
        <v>0.05</v>
      </c>
      <c r="F7" s="41">
        <v>0.05</v>
      </c>
      <c r="G7" s="41">
        <v>0.05</v>
      </c>
      <c r="H7" s="41">
        <v>5.0999999999999997E-2</v>
      </c>
      <c r="I7" s="41">
        <v>0.05</v>
      </c>
      <c r="J7" s="41">
        <v>5.0999999999999997E-2</v>
      </c>
      <c r="K7" s="41">
        <v>4.9000000000000002E-2</v>
      </c>
      <c r="L7" s="41">
        <v>0.05</v>
      </c>
      <c r="M7" s="41">
        <v>0.05</v>
      </c>
      <c r="N7" s="40">
        <v>405</v>
      </c>
      <c r="P7" s="46">
        <v>480</v>
      </c>
      <c r="Q7" s="44">
        <f>B19</f>
        <v>0.32500000000000001</v>
      </c>
      <c r="R7" s="44">
        <f>C19</f>
        <v>0.32700000000000001</v>
      </c>
      <c r="S7" s="44">
        <f>D19</f>
        <v>0.38700000000000001</v>
      </c>
    </row>
    <row r="8" spans="1:19" x14ac:dyDescent="0.2">
      <c r="P8" s="45">
        <v>600</v>
      </c>
      <c r="Q8" s="44">
        <f>E23</f>
        <v>0.41399999999999998</v>
      </c>
      <c r="R8" s="44">
        <f>F23</f>
        <v>0.39400000000000002</v>
      </c>
      <c r="S8" s="44">
        <f>G23</f>
        <v>0.47099999999999997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4.3999999999999997E-2</v>
      </c>
      <c r="C10" s="41">
        <v>4.3999999999999997E-2</v>
      </c>
      <c r="D10" s="41">
        <v>4.4999999999999998E-2</v>
      </c>
      <c r="E10" s="41">
        <v>0.113</v>
      </c>
      <c r="F10" s="41">
        <v>0.121</v>
      </c>
      <c r="G10" s="41">
        <v>0.13400000000000001</v>
      </c>
      <c r="H10" s="41">
        <v>0.18</v>
      </c>
      <c r="I10" s="41">
        <v>0.187</v>
      </c>
      <c r="J10" s="41">
        <v>0.21299999999999999</v>
      </c>
      <c r="K10" s="41">
        <v>4.9000000000000002E-2</v>
      </c>
      <c r="L10" s="41">
        <v>0.05</v>
      </c>
      <c r="M10" s="41">
        <v>5.0999999999999997E-2</v>
      </c>
      <c r="N10" s="40">
        <v>405</v>
      </c>
      <c r="P10" s="38" t="s">
        <v>23</v>
      </c>
      <c r="Q10" s="38">
        <f>SLOPE(Q3:Q8,$P$3:$P$8)</f>
        <v>6.0833333333333334E-4</v>
      </c>
      <c r="R10" s="38">
        <f>SLOPE(R3:R8,$P$3:$P$8)</f>
        <v>5.8166666666666675E-4</v>
      </c>
      <c r="S10" s="38">
        <f>SLOPE(S3:S8,$P$3:$P$8)</f>
        <v>7.0785714285714289E-4</v>
      </c>
    </row>
    <row r="11" spans="1:19" x14ac:dyDescent="0.2">
      <c r="A11" s="42" t="s">
        <v>16</v>
      </c>
      <c r="B11" s="41">
        <v>0.05</v>
      </c>
      <c r="C11" s="41">
        <v>0.05</v>
      </c>
      <c r="D11" s="41">
        <v>5.0999999999999997E-2</v>
      </c>
      <c r="E11" s="41">
        <v>0.05</v>
      </c>
      <c r="F11" s="41">
        <v>0.05</v>
      </c>
      <c r="G11" s="41">
        <v>0.05</v>
      </c>
      <c r="H11" s="41">
        <v>5.0999999999999997E-2</v>
      </c>
      <c r="I11" s="41">
        <v>0.05</v>
      </c>
      <c r="J11" s="41">
        <v>5.0999999999999997E-2</v>
      </c>
      <c r="K11" s="41">
        <v>4.9000000000000002E-2</v>
      </c>
      <c r="L11" s="41">
        <v>0.05</v>
      </c>
      <c r="M11" s="41">
        <v>0.05</v>
      </c>
      <c r="N11" s="40">
        <v>405</v>
      </c>
      <c r="P11" s="38" t="s">
        <v>22</v>
      </c>
      <c r="Q11" s="38">
        <f>_xlfn.STDEV.P(Q10:S10)</f>
        <v>5.4303812076564771E-5</v>
      </c>
    </row>
    <row r="12" spans="1:19" x14ac:dyDescent="0.2">
      <c r="P12" s="38" t="s">
        <v>21</v>
      </c>
      <c r="Q12" s="38">
        <f>AVERAGE(Q10:S10)</f>
        <v>6.3261904761904766E-4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4.4999999999999998E-2</v>
      </c>
      <c r="C14" s="41">
        <v>4.3999999999999997E-2</v>
      </c>
      <c r="D14" s="41">
        <v>4.5999999999999999E-2</v>
      </c>
      <c r="E14" s="41">
        <v>0.111</v>
      </c>
      <c r="F14" s="41">
        <v>0.11899999999999999</v>
      </c>
      <c r="G14" s="41">
        <v>0.13200000000000001</v>
      </c>
      <c r="H14" s="41">
        <v>0.17799999999999999</v>
      </c>
      <c r="I14" s="41">
        <v>0.187</v>
      </c>
      <c r="J14" s="41">
        <v>0.21199999999999999</v>
      </c>
      <c r="K14" s="41">
        <v>0.249</v>
      </c>
      <c r="L14" s="41">
        <v>0.25700000000000001</v>
      </c>
      <c r="M14" s="41">
        <v>0.3</v>
      </c>
      <c r="N14" s="40">
        <v>405</v>
      </c>
    </row>
    <row r="15" spans="1:19" x14ac:dyDescent="0.2">
      <c r="A15" s="42" t="s">
        <v>16</v>
      </c>
      <c r="B15" s="41">
        <v>0.05</v>
      </c>
      <c r="C15" s="41">
        <v>0.05</v>
      </c>
      <c r="D15" s="41">
        <v>5.0999999999999997E-2</v>
      </c>
      <c r="E15" s="41">
        <v>0.05</v>
      </c>
      <c r="F15" s="41">
        <v>0.05</v>
      </c>
      <c r="G15" s="41">
        <v>0.05</v>
      </c>
      <c r="H15" s="41">
        <v>5.0999999999999997E-2</v>
      </c>
      <c r="I15" s="41">
        <v>0.05</v>
      </c>
      <c r="J15" s="41">
        <v>5.0999999999999997E-2</v>
      </c>
      <c r="K15" s="41">
        <v>0.05</v>
      </c>
      <c r="L15" s="41">
        <v>0.05</v>
      </c>
      <c r="M15" s="41">
        <v>0.05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4.4999999999999998E-2</v>
      </c>
      <c r="C18" s="41">
        <v>4.3999999999999997E-2</v>
      </c>
      <c r="D18" s="41">
        <v>4.5999999999999999E-2</v>
      </c>
      <c r="E18" s="41">
        <v>0.112</v>
      </c>
      <c r="F18" s="41">
        <v>0.12</v>
      </c>
      <c r="G18" s="41">
        <v>0.13100000000000001</v>
      </c>
      <c r="H18" s="41">
        <v>0.18</v>
      </c>
      <c r="I18" s="41">
        <v>0.182</v>
      </c>
      <c r="J18" s="41">
        <v>0.20699999999999999</v>
      </c>
      <c r="K18" s="41">
        <v>0.247</v>
      </c>
      <c r="L18" s="41">
        <v>0.255</v>
      </c>
      <c r="M18" s="41">
        <v>0.29699999999999999</v>
      </c>
      <c r="N18" s="40">
        <v>405</v>
      </c>
    </row>
    <row r="19" spans="1:14" x14ac:dyDescent="0.2">
      <c r="A19" s="42" t="s">
        <v>16</v>
      </c>
      <c r="B19" s="41">
        <v>0.32500000000000001</v>
      </c>
      <c r="C19" s="41">
        <v>0.32700000000000001</v>
      </c>
      <c r="D19" s="41">
        <v>0.38700000000000001</v>
      </c>
      <c r="E19" s="41">
        <v>0.05</v>
      </c>
      <c r="F19" s="41">
        <v>0.05</v>
      </c>
      <c r="G19" s="41">
        <v>0.05</v>
      </c>
      <c r="H19" s="41">
        <v>5.0999999999999997E-2</v>
      </c>
      <c r="I19" s="41">
        <v>0.05</v>
      </c>
      <c r="J19" s="41">
        <v>5.0999999999999997E-2</v>
      </c>
      <c r="K19" s="41">
        <v>0.05</v>
      </c>
      <c r="L19" s="41">
        <v>0.05</v>
      </c>
      <c r="M19" s="41">
        <v>0.05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4.5999999999999999E-2</v>
      </c>
      <c r="C22" s="41">
        <v>4.3999999999999997E-2</v>
      </c>
      <c r="D22" s="41">
        <v>4.5999999999999999E-2</v>
      </c>
      <c r="E22" s="41">
        <v>0.111</v>
      </c>
      <c r="F22" s="41">
        <v>0.12</v>
      </c>
      <c r="G22" s="41">
        <v>0.13200000000000001</v>
      </c>
      <c r="H22" s="41">
        <v>0.17899999999999999</v>
      </c>
      <c r="I22" s="41">
        <v>0.182</v>
      </c>
      <c r="J22" s="41">
        <v>0.20499999999999999</v>
      </c>
      <c r="K22" s="41">
        <v>0.246</v>
      </c>
      <c r="L22" s="41">
        <v>0.249</v>
      </c>
      <c r="M22" s="41">
        <v>0.29099999999999998</v>
      </c>
      <c r="N22" s="40">
        <v>405</v>
      </c>
    </row>
    <row r="23" spans="1:14" x14ac:dyDescent="0.2">
      <c r="A23" s="42" t="s">
        <v>16</v>
      </c>
      <c r="B23" s="41">
        <v>0.32300000000000001</v>
      </c>
      <c r="C23" s="41">
        <v>0.32400000000000001</v>
      </c>
      <c r="D23" s="41">
        <v>0.38400000000000001</v>
      </c>
      <c r="E23" s="41">
        <v>0.41399999999999998</v>
      </c>
      <c r="F23" s="41">
        <v>0.39400000000000002</v>
      </c>
      <c r="G23" s="41">
        <v>0.47099999999999997</v>
      </c>
      <c r="H23" s="41">
        <v>5.0999999999999997E-2</v>
      </c>
      <c r="I23" s="41">
        <v>0.05</v>
      </c>
      <c r="J23" s="41">
        <v>5.0999999999999997E-2</v>
      </c>
      <c r="K23" s="41">
        <v>4.9000000000000002E-2</v>
      </c>
      <c r="L23" s="41">
        <v>0.05</v>
      </c>
      <c r="M23" s="41">
        <v>0.05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48F8C-FD9D-A54F-BECA-A62AA9E9ADE9}">
  <dimension ref="A1:S23"/>
  <sheetViews>
    <sheetView workbookViewId="0">
      <selection activeCell="B21" sqref="B21:M21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7">
        <v>6.4000000000000001E-2</v>
      </c>
      <c r="C2" s="47">
        <v>8.2000000000000003E-2</v>
      </c>
      <c r="D2" s="47">
        <v>6.6000000000000003E-2</v>
      </c>
      <c r="E2" s="47">
        <v>5.1999999999999998E-2</v>
      </c>
      <c r="F2" s="47">
        <v>0.05</v>
      </c>
      <c r="G2" s="47">
        <v>0.05</v>
      </c>
      <c r="H2" s="47">
        <v>5.0999999999999997E-2</v>
      </c>
      <c r="I2" s="47">
        <v>5.1999999999999998E-2</v>
      </c>
      <c r="J2" s="47">
        <v>5.1999999999999998E-2</v>
      </c>
      <c r="K2" s="47">
        <v>5.2999999999999999E-2</v>
      </c>
      <c r="L2" s="47">
        <v>5.0999999999999997E-2</v>
      </c>
      <c r="M2" s="47">
        <v>0.05</v>
      </c>
      <c r="N2" s="40">
        <v>405</v>
      </c>
      <c r="P2" s="46" t="s">
        <v>27</v>
      </c>
      <c r="Q2" s="44" t="s">
        <v>26</v>
      </c>
      <c r="R2" s="44" t="s">
        <v>25</v>
      </c>
      <c r="S2" s="44" t="s">
        <v>24</v>
      </c>
    </row>
    <row r="3" spans="1:19" x14ac:dyDescent="0.2">
      <c r="A3" s="42" t="s">
        <v>16</v>
      </c>
      <c r="B3" s="47">
        <v>0.05</v>
      </c>
      <c r="C3" s="47">
        <v>5.0999999999999997E-2</v>
      </c>
      <c r="D3" s="47">
        <v>5.0999999999999997E-2</v>
      </c>
      <c r="E3" s="47">
        <v>0.05</v>
      </c>
      <c r="F3" s="47">
        <v>5.0999999999999997E-2</v>
      </c>
      <c r="G3" s="47">
        <v>5.0999999999999997E-2</v>
      </c>
      <c r="H3" s="47">
        <v>5.0999999999999997E-2</v>
      </c>
      <c r="I3" s="47">
        <v>5.0999999999999997E-2</v>
      </c>
      <c r="J3" s="47">
        <v>0.05</v>
      </c>
      <c r="K3" s="47">
        <v>0.05</v>
      </c>
      <c r="L3" s="47">
        <v>0.05</v>
      </c>
      <c r="M3" s="47">
        <v>5.0999999999999997E-2</v>
      </c>
      <c r="N3" s="40">
        <v>405</v>
      </c>
      <c r="P3" s="46">
        <v>0</v>
      </c>
      <c r="Q3" s="44">
        <f>B2</f>
        <v>6.4000000000000001E-2</v>
      </c>
      <c r="R3" s="44">
        <f>C2</f>
        <v>8.2000000000000003E-2</v>
      </c>
      <c r="S3" s="44">
        <f>D2</f>
        <v>6.6000000000000003E-2</v>
      </c>
    </row>
    <row r="4" spans="1:19" x14ac:dyDescent="0.2">
      <c r="P4" s="45">
        <v>120</v>
      </c>
      <c r="Q4" s="44">
        <f>E6</f>
        <v>0.44600000000000001</v>
      </c>
      <c r="R4" s="44">
        <f>F6</f>
        <v>0.51900000000000002</v>
      </c>
      <c r="S4" s="44">
        <f>G6</f>
        <v>0.44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0.70099999999999996</v>
      </c>
      <c r="R5" s="44">
        <f>I10</f>
        <v>0.77600000000000002</v>
      </c>
      <c r="S5" s="44">
        <f>J10</f>
        <v>0.76600000000000001</v>
      </c>
    </row>
    <row r="6" spans="1:19" x14ac:dyDescent="0.2">
      <c r="A6" s="42" t="s">
        <v>17</v>
      </c>
      <c r="B6" s="41">
        <v>6.4000000000000001E-2</v>
      </c>
      <c r="C6" s="41">
        <v>0.09</v>
      </c>
      <c r="D6" s="41">
        <v>6.6000000000000003E-2</v>
      </c>
      <c r="E6" s="41">
        <v>0.44600000000000001</v>
      </c>
      <c r="F6" s="41">
        <v>0.51900000000000002</v>
      </c>
      <c r="G6" s="41">
        <v>0.44</v>
      </c>
      <c r="H6" s="41">
        <v>5.0999999999999997E-2</v>
      </c>
      <c r="I6" s="41">
        <v>5.1999999999999998E-2</v>
      </c>
      <c r="J6" s="41">
        <v>5.1999999999999998E-2</v>
      </c>
      <c r="K6" s="41">
        <v>5.2999999999999999E-2</v>
      </c>
      <c r="L6" s="41">
        <v>5.0999999999999997E-2</v>
      </c>
      <c r="M6" s="41">
        <v>0.05</v>
      </c>
      <c r="N6" s="40">
        <v>405</v>
      </c>
      <c r="P6" s="45">
        <v>360</v>
      </c>
      <c r="Q6" s="44">
        <f>K14</f>
        <v>0.86799999999999999</v>
      </c>
      <c r="R6" s="44">
        <f>L14</f>
        <v>0.86799999999999999</v>
      </c>
      <c r="S6" s="44">
        <f>M14</f>
        <v>0.83599999999999997</v>
      </c>
    </row>
    <row r="7" spans="1:19" x14ac:dyDescent="0.2">
      <c r="A7" s="42" t="s">
        <v>16</v>
      </c>
      <c r="B7" s="41">
        <v>0.05</v>
      </c>
      <c r="C7" s="41">
        <v>5.0999999999999997E-2</v>
      </c>
      <c r="D7" s="41">
        <v>5.0999999999999997E-2</v>
      </c>
      <c r="E7" s="41">
        <v>0.05</v>
      </c>
      <c r="F7" s="41">
        <v>5.0999999999999997E-2</v>
      </c>
      <c r="G7" s="41">
        <v>5.0999999999999997E-2</v>
      </c>
      <c r="H7" s="41">
        <v>5.0999999999999997E-2</v>
      </c>
      <c r="I7" s="41">
        <v>5.0999999999999997E-2</v>
      </c>
      <c r="J7" s="41">
        <v>0.05</v>
      </c>
      <c r="K7" s="41">
        <v>0.05</v>
      </c>
      <c r="L7" s="41">
        <v>0.05</v>
      </c>
      <c r="M7" s="41">
        <v>5.0999999999999997E-2</v>
      </c>
      <c r="N7" s="40">
        <v>405</v>
      </c>
      <c r="P7" s="46">
        <v>480</v>
      </c>
      <c r="Q7" s="44">
        <f>B19</f>
        <v>0.92800000000000005</v>
      </c>
      <c r="R7" s="44">
        <f>C19</f>
        <v>0.86499999999999999</v>
      </c>
      <c r="S7" s="44">
        <f>D19</f>
        <v>0.88700000000000001</v>
      </c>
    </row>
    <row r="8" spans="1:19" x14ac:dyDescent="0.2">
      <c r="P8" s="45">
        <v>600</v>
      </c>
      <c r="Q8" s="44">
        <f>E23</f>
        <v>0.90200000000000002</v>
      </c>
      <c r="R8" s="44">
        <f>F23</f>
        <v>0.88900000000000001</v>
      </c>
      <c r="S8" s="44">
        <f>G23</f>
        <v>0.94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6.4000000000000001E-2</v>
      </c>
      <c r="C10" s="41">
        <v>8.8999999999999996E-2</v>
      </c>
      <c r="D10" s="41">
        <v>6.5000000000000002E-2</v>
      </c>
      <c r="E10" s="41">
        <v>0.443</v>
      </c>
      <c r="F10" s="41">
        <v>0.51500000000000001</v>
      </c>
      <c r="G10" s="41">
        <v>0.438</v>
      </c>
      <c r="H10" s="41">
        <v>0.70099999999999996</v>
      </c>
      <c r="I10" s="41">
        <v>0.77600000000000002</v>
      </c>
      <c r="J10" s="41">
        <v>0.76600000000000001</v>
      </c>
      <c r="K10" s="41">
        <v>5.2999999999999999E-2</v>
      </c>
      <c r="L10" s="41">
        <v>5.0999999999999997E-2</v>
      </c>
      <c r="M10" s="41">
        <v>0.05</v>
      </c>
      <c r="N10" s="40">
        <v>405</v>
      </c>
      <c r="P10" s="38" t="s">
        <v>23</v>
      </c>
      <c r="Q10" s="38">
        <f>SLOPE(Q3:Q8,$P$3:$P$8)</f>
        <v>1.3816666666666667E-3</v>
      </c>
      <c r="R10" s="38">
        <f>SLOPE(R3:R8,$P$3:$P$8)</f>
        <v>1.2297619047619049E-3</v>
      </c>
      <c r="S10" s="38">
        <f>SLOPE(S3:S8,$P$3:$P$8)</f>
        <v>1.3764285714285714E-3</v>
      </c>
    </row>
    <row r="11" spans="1:19" x14ac:dyDescent="0.2">
      <c r="A11" s="42" t="s">
        <v>16</v>
      </c>
      <c r="B11" s="41">
        <v>0.05</v>
      </c>
      <c r="C11" s="41">
        <v>5.0999999999999997E-2</v>
      </c>
      <c r="D11" s="41">
        <v>5.0999999999999997E-2</v>
      </c>
      <c r="E11" s="41">
        <v>0.05</v>
      </c>
      <c r="F11" s="41">
        <v>5.0999999999999997E-2</v>
      </c>
      <c r="G11" s="41">
        <v>5.0999999999999997E-2</v>
      </c>
      <c r="H11" s="41">
        <v>5.0999999999999997E-2</v>
      </c>
      <c r="I11" s="41">
        <v>5.0999999999999997E-2</v>
      </c>
      <c r="J11" s="41">
        <v>0.05</v>
      </c>
      <c r="K11" s="41">
        <v>0.05</v>
      </c>
      <c r="L11" s="41">
        <v>0.05</v>
      </c>
      <c r="M11" s="41">
        <v>5.0999999999999997E-2</v>
      </c>
      <c r="N11" s="40">
        <v>405</v>
      </c>
      <c r="P11" s="38" t="s">
        <v>22</v>
      </c>
      <c r="Q11" s="38">
        <f>_xlfn.STDEV.P(Q10:S10)</f>
        <v>7.040644339371911E-5</v>
      </c>
    </row>
    <row r="12" spans="1:19" x14ac:dyDescent="0.2">
      <c r="P12" s="38" t="s">
        <v>21</v>
      </c>
      <c r="Q12" s="38">
        <f>AVERAGE(Q10:S10)</f>
        <v>1.3292857142857145E-3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6.5000000000000002E-2</v>
      </c>
      <c r="C14" s="41">
        <v>0.09</v>
      </c>
      <c r="D14" s="41">
        <v>6.5000000000000002E-2</v>
      </c>
      <c r="E14" s="41">
        <v>0.432</v>
      </c>
      <c r="F14" s="41">
        <v>0.502</v>
      </c>
      <c r="G14" s="41">
        <v>0.42699999999999999</v>
      </c>
      <c r="H14" s="41">
        <v>0.69399999999999995</v>
      </c>
      <c r="I14" s="41">
        <v>0.76900000000000002</v>
      </c>
      <c r="J14" s="41">
        <v>0.747</v>
      </c>
      <c r="K14" s="41">
        <v>0.86799999999999999</v>
      </c>
      <c r="L14" s="41">
        <v>0.86799999999999999</v>
      </c>
      <c r="M14" s="41">
        <v>0.83599999999999997</v>
      </c>
      <c r="N14" s="40">
        <v>405</v>
      </c>
    </row>
    <row r="15" spans="1:19" x14ac:dyDescent="0.2">
      <c r="A15" s="42" t="s">
        <v>16</v>
      </c>
      <c r="B15" s="41">
        <v>0.05</v>
      </c>
      <c r="C15" s="41">
        <v>5.0999999999999997E-2</v>
      </c>
      <c r="D15" s="41">
        <v>5.0999999999999997E-2</v>
      </c>
      <c r="E15" s="41">
        <v>0.05</v>
      </c>
      <c r="F15" s="41">
        <v>5.0999999999999997E-2</v>
      </c>
      <c r="G15" s="41">
        <v>5.0999999999999997E-2</v>
      </c>
      <c r="H15" s="41">
        <v>5.0999999999999997E-2</v>
      </c>
      <c r="I15" s="41">
        <v>5.0999999999999997E-2</v>
      </c>
      <c r="J15" s="41">
        <v>0.05</v>
      </c>
      <c r="K15" s="41">
        <v>0.05</v>
      </c>
      <c r="L15" s="41">
        <v>0.05</v>
      </c>
      <c r="M15" s="41">
        <v>5.0999999999999997E-2</v>
      </c>
      <c r="N15" s="40">
        <v>405</v>
      </c>
    </row>
    <row r="16" spans="1:19" x14ac:dyDescent="0.2">
      <c r="P16" s="38" t="s">
        <v>20</v>
      </c>
      <c r="Q16" s="38">
        <f>SLOPE(Q3:Q5,$P$3:$P$5)</f>
        <v>2.6541666666666667E-3</v>
      </c>
      <c r="R16" s="38">
        <f>SLOPE(R3:R5,$P$3:$P$5)</f>
        <v>2.8916666666666665E-3</v>
      </c>
      <c r="S16" s="38">
        <f>SLOPE(S3:S5,$P$3:$P$5)</f>
        <v>2.9166666666666668E-3</v>
      </c>
    </row>
    <row r="17" spans="1:17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  <c r="P17" s="38" t="s">
        <v>19</v>
      </c>
      <c r="Q17" s="38">
        <f>AVERAGE(Q16:S16)</f>
        <v>2.8208333333333332E-3</v>
      </c>
    </row>
    <row r="18" spans="1:17" x14ac:dyDescent="0.2">
      <c r="A18" s="42" t="s">
        <v>17</v>
      </c>
      <c r="B18" s="41">
        <v>6.5000000000000002E-2</v>
      </c>
      <c r="C18" s="41">
        <v>9.0999999999999998E-2</v>
      </c>
      <c r="D18" s="41">
        <v>6.5000000000000002E-2</v>
      </c>
      <c r="E18" s="41">
        <v>0.434</v>
      </c>
      <c r="F18" s="41">
        <v>0.49299999999999999</v>
      </c>
      <c r="G18" s="41">
        <v>0.42699999999999999</v>
      </c>
      <c r="H18" s="41">
        <v>0.67800000000000005</v>
      </c>
      <c r="I18" s="41">
        <v>0.73899999999999999</v>
      </c>
      <c r="J18" s="41">
        <v>0.73899999999999999</v>
      </c>
      <c r="K18" s="41">
        <v>0.86199999999999999</v>
      </c>
      <c r="L18" s="41">
        <v>0.85799999999999998</v>
      </c>
      <c r="M18" s="41">
        <v>0.83099999999999996</v>
      </c>
      <c r="N18" s="40">
        <v>405</v>
      </c>
      <c r="P18" s="38" t="s">
        <v>18</v>
      </c>
      <c r="Q18" s="38">
        <f>_xlfn.STDEV.P(Q16:S16)</f>
        <v>1.1829224638815327E-4</v>
      </c>
    </row>
    <row r="19" spans="1:17" x14ac:dyDescent="0.2">
      <c r="A19" s="42" t="s">
        <v>16</v>
      </c>
      <c r="B19" s="41">
        <v>0.92800000000000005</v>
      </c>
      <c r="C19" s="41">
        <v>0.86499999999999999</v>
      </c>
      <c r="D19" s="41">
        <v>0.88700000000000001</v>
      </c>
      <c r="E19" s="41">
        <v>0.05</v>
      </c>
      <c r="F19" s="41">
        <v>5.0999999999999997E-2</v>
      </c>
      <c r="G19" s="41">
        <v>5.0999999999999997E-2</v>
      </c>
      <c r="H19" s="41">
        <v>5.0999999999999997E-2</v>
      </c>
      <c r="I19" s="41">
        <v>5.0999999999999997E-2</v>
      </c>
      <c r="J19" s="41">
        <v>0.05</v>
      </c>
      <c r="K19" s="41">
        <v>0.05</v>
      </c>
      <c r="L19" s="41">
        <v>0.05</v>
      </c>
      <c r="M19" s="41">
        <v>5.0999999999999997E-2</v>
      </c>
      <c r="N19" s="40">
        <v>405</v>
      </c>
    </row>
    <row r="21" spans="1:17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7" x14ac:dyDescent="0.2">
      <c r="A22" s="42" t="s">
        <v>17</v>
      </c>
      <c r="B22" s="41">
        <v>6.6000000000000003E-2</v>
      </c>
      <c r="C22" s="41">
        <v>9.1999999999999998E-2</v>
      </c>
      <c r="D22" s="41">
        <v>6.5000000000000002E-2</v>
      </c>
      <c r="E22" s="41">
        <v>0.43</v>
      </c>
      <c r="F22" s="41">
        <v>0.495</v>
      </c>
      <c r="G22" s="41">
        <v>0.42499999999999999</v>
      </c>
      <c r="H22" s="41">
        <v>0.67300000000000004</v>
      </c>
      <c r="I22" s="41">
        <v>0.73099999999999998</v>
      </c>
      <c r="J22" s="41">
        <v>0.73099999999999998</v>
      </c>
      <c r="K22" s="41">
        <v>0.83199999999999996</v>
      </c>
      <c r="L22" s="41">
        <v>0.83199999999999996</v>
      </c>
      <c r="M22" s="41">
        <v>0.80100000000000005</v>
      </c>
      <c r="N22" s="40">
        <v>405</v>
      </c>
    </row>
    <row r="23" spans="1:17" x14ac:dyDescent="0.2">
      <c r="A23" s="42" t="s">
        <v>16</v>
      </c>
      <c r="B23" s="41">
        <v>0.91900000000000004</v>
      </c>
      <c r="C23" s="41">
        <v>0.88200000000000001</v>
      </c>
      <c r="D23" s="41">
        <v>0.88</v>
      </c>
      <c r="E23" s="41">
        <v>0.90200000000000002</v>
      </c>
      <c r="F23" s="41">
        <v>0.88900000000000001</v>
      </c>
      <c r="G23" s="41">
        <v>0.94</v>
      </c>
      <c r="H23" s="41">
        <v>5.0999999999999997E-2</v>
      </c>
      <c r="I23" s="41">
        <v>5.0999999999999997E-2</v>
      </c>
      <c r="J23" s="41">
        <v>0.05</v>
      </c>
      <c r="K23" s="41">
        <v>0.05</v>
      </c>
      <c r="L23" s="41">
        <v>0.05</v>
      </c>
      <c r="M23" s="41">
        <v>5.0999999999999997E-2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070DD-705B-7941-AE0A-B888707BC197}">
  <dimension ref="A1:S23"/>
  <sheetViews>
    <sheetView workbookViewId="0">
      <selection activeCell="P13" sqref="P13:Q15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7">
        <v>4.4999999999999998E-2</v>
      </c>
      <c r="C2" s="47">
        <v>0.05</v>
      </c>
      <c r="D2" s="47">
        <v>4.3999999999999997E-2</v>
      </c>
      <c r="E2" s="47">
        <v>5.0999999999999997E-2</v>
      </c>
      <c r="F2" s="47">
        <v>0.05</v>
      </c>
      <c r="G2" s="47">
        <v>0.05</v>
      </c>
      <c r="H2" s="47">
        <v>5.0999999999999997E-2</v>
      </c>
      <c r="I2" s="47">
        <v>0.05</v>
      </c>
      <c r="J2" s="47">
        <v>0.05</v>
      </c>
      <c r="K2" s="47">
        <v>0.05</v>
      </c>
      <c r="L2" s="47">
        <v>0.05</v>
      </c>
      <c r="M2" s="47">
        <v>0.05</v>
      </c>
      <c r="N2" s="40">
        <v>405</v>
      </c>
      <c r="P2" s="46" t="s">
        <v>27</v>
      </c>
      <c r="Q2" s="44" t="s">
        <v>26</v>
      </c>
      <c r="R2" s="44" t="s">
        <v>25</v>
      </c>
      <c r="S2" s="44" t="s">
        <v>24</v>
      </c>
    </row>
    <row r="3" spans="1:19" x14ac:dyDescent="0.2">
      <c r="A3" s="42" t="s">
        <v>16</v>
      </c>
      <c r="B3" s="47">
        <v>0.05</v>
      </c>
      <c r="C3" s="47">
        <v>0.05</v>
      </c>
      <c r="D3" s="47">
        <v>5.0999999999999997E-2</v>
      </c>
      <c r="E3" s="47">
        <v>0.05</v>
      </c>
      <c r="F3" s="47">
        <v>0.05</v>
      </c>
      <c r="G3" s="47">
        <v>5.0999999999999997E-2</v>
      </c>
      <c r="H3" s="47">
        <v>5.0999999999999997E-2</v>
      </c>
      <c r="I3" s="47">
        <v>5.0999999999999997E-2</v>
      </c>
      <c r="J3" s="47">
        <v>0.05</v>
      </c>
      <c r="K3" s="47">
        <v>0.05</v>
      </c>
      <c r="L3" s="47">
        <v>0.05</v>
      </c>
      <c r="M3" s="47">
        <v>5.0999999999999997E-2</v>
      </c>
      <c r="N3" s="40">
        <v>405</v>
      </c>
      <c r="P3" s="46">
        <v>0</v>
      </c>
      <c r="Q3" s="44">
        <f>B2</f>
        <v>4.4999999999999998E-2</v>
      </c>
      <c r="R3" s="44">
        <f>C2</f>
        <v>0.05</v>
      </c>
      <c r="S3" s="44">
        <f>D2</f>
        <v>4.3999999999999997E-2</v>
      </c>
    </row>
    <row r="4" spans="1:19" x14ac:dyDescent="0.2">
      <c r="P4" s="45">
        <v>120</v>
      </c>
      <c r="Q4" s="44">
        <f>E6</f>
        <v>0.11</v>
      </c>
      <c r="R4" s="44">
        <f>F6</f>
        <v>0.13500000000000001</v>
      </c>
      <c r="S4" s="44">
        <f>G6</f>
        <v>0.128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0.16700000000000001</v>
      </c>
      <c r="R5" s="44">
        <f>I10</f>
        <v>0.20699999999999999</v>
      </c>
      <c r="S5" s="44">
        <f>J10</f>
        <v>0.20699999999999999</v>
      </c>
    </row>
    <row r="6" spans="1:19" x14ac:dyDescent="0.2">
      <c r="A6" s="42" t="s">
        <v>17</v>
      </c>
      <c r="B6" s="41">
        <v>4.5999999999999999E-2</v>
      </c>
      <c r="C6" s="41">
        <v>0.05</v>
      </c>
      <c r="D6" s="41">
        <v>4.3999999999999997E-2</v>
      </c>
      <c r="E6" s="41">
        <v>0.11</v>
      </c>
      <c r="F6" s="41">
        <v>0.13500000000000001</v>
      </c>
      <c r="G6" s="41">
        <v>0.128</v>
      </c>
      <c r="H6" s="41">
        <v>5.0999999999999997E-2</v>
      </c>
      <c r="I6" s="41">
        <v>0.05</v>
      </c>
      <c r="J6" s="41">
        <v>0.05</v>
      </c>
      <c r="K6" s="41">
        <v>0.05</v>
      </c>
      <c r="L6" s="41">
        <v>0.05</v>
      </c>
      <c r="M6" s="41">
        <v>0.05</v>
      </c>
      <c r="N6" s="40">
        <v>405</v>
      </c>
      <c r="P6" s="45">
        <v>360</v>
      </c>
      <c r="Q6" s="44">
        <f>K14</f>
        <v>0.214</v>
      </c>
      <c r="R6" s="44">
        <f>L14</f>
        <v>0.27500000000000002</v>
      </c>
      <c r="S6" s="44">
        <f>M14</f>
        <v>0.29899999999999999</v>
      </c>
    </row>
    <row r="7" spans="1:19" x14ac:dyDescent="0.2">
      <c r="A7" s="42" t="s">
        <v>16</v>
      </c>
      <c r="B7" s="41">
        <v>0.05</v>
      </c>
      <c r="C7" s="41">
        <v>0.05</v>
      </c>
      <c r="D7" s="41">
        <v>5.0999999999999997E-2</v>
      </c>
      <c r="E7" s="41">
        <v>0.05</v>
      </c>
      <c r="F7" s="41">
        <v>0.05</v>
      </c>
      <c r="G7" s="41">
        <v>0.05</v>
      </c>
      <c r="H7" s="41">
        <v>5.0999999999999997E-2</v>
      </c>
      <c r="I7" s="41">
        <v>5.0999999999999997E-2</v>
      </c>
      <c r="J7" s="41">
        <v>0.05</v>
      </c>
      <c r="K7" s="41">
        <v>0.05</v>
      </c>
      <c r="L7" s="41">
        <v>0.05</v>
      </c>
      <c r="M7" s="41">
        <v>5.0999999999999997E-2</v>
      </c>
      <c r="N7" s="40">
        <v>405</v>
      </c>
      <c r="P7" s="46">
        <v>480</v>
      </c>
      <c r="Q7" s="44">
        <f>B19</f>
        <v>0.26600000000000001</v>
      </c>
      <c r="R7" s="44">
        <f>C19</f>
        <v>0.34499999999999997</v>
      </c>
      <c r="S7" s="44">
        <f>D19</f>
        <v>0.36799999999999999</v>
      </c>
    </row>
    <row r="8" spans="1:19" x14ac:dyDescent="0.2">
      <c r="P8" s="45">
        <v>600</v>
      </c>
      <c r="Q8" s="44">
        <f>E23</f>
        <v>0.316</v>
      </c>
      <c r="R8" s="44">
        <f>F23</f>
        <v>0.47699999999999998</v>
      </c>
      <c r="S8" s="44">
        <f>G23</f>
        <v>0.50800000000000001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4.5999999999999999E-2</v>
      </c>
      <c r="C10" s="41">
        <v>0.05</v>
      </c>
      <c r="D10" s="41">
        <v>4.3999999999999997E-2</v>
      </c>
      <c r="E10" s="41">
        <v>0.111</v>
      </c>
      <c r="F10" s="41">
        <v>0.13500000000000001</v>
      </c>
      <c r="G10" s="41">
        <v>0.128</v>
      </c>
      <c r="H10" s="41">
        <v>0.16700000000000001</v>
      </c>
      <c r="I10" s="41">
        <v>0.20699999999999999</v>
      </c>
      <c r="J10" s="41">
        <v>0.20699999999999999</v>
      </c>
      <c r="K10" s="41">
        <v>0.05</v>
      </c>
      <c r="L10" s="41">
        <v>0.05</v>
      </c>
      <c r="M10" s="41">
        <v>0.05</v>
      </c>
      <c r="N10" s="40">
        <v>405</v>
      </c>
      <c r="P10" s="38" t="s">
        <v>23</v>
      </c>
      <c r="Q10" s="38">
        <f>SLOPE(Q3:Q8,$P$3:$P$8)</f>
        <v>4.4523809523809533E-4</v>
      </c>
      <c r="R10" s="38">
        <f>SLOPE(R3:R8,$P$3:$P$8)</f>
        <v>6.7452380952380943E-4</v>
      </c>
      <c r="S10" s="38">
        <f>SLOPE(S3:S8,$P$3:$P$8)</f>
        <v>7.4571428571428575E-4</v>
      </c>
    </row>
    <row r="11" spans="1:19" x14ac:dyDescent="0.2">
      <c r="A11" s="42" t="s">
        <v>16</v>
      </c>
      <c r="B11" s="41">
        <v>0.05</v>
      </c>
      <c r="C11" s="41">
        <v>0.05</v>
      </c>
      <c r="D11" s="41">
        <v>5.0999999999999997E-2</v>
      </c>
      <c r="E11" s="41">
        <v>0.05</v>
      </c>
      <c r="F11" s="41">
        <v>0.05</v>
      </c>
      <c r="G11" s="41">
        <v>5.0999999999999997E-2</v>
      </c>
      <c r="H11" s="41">
        <v>5.0999999999999997E-2</v>
      </c>
      <c r="I11" s="41">
        <v>5.0999999999999997E-2</v>
      </c>
      <c r="J11" s="41">
        <v>0.05</v>
      </c>
      <c r="K11" s="41">
        <v>0.05</v>
      </c>
      <c r="L11" s="41">
        <v>0.05</v>
      </c>
      <c r="M11" s="41">
        <v>5.0999999999999997E-2</v>
      </c>
      <c r="N11" s="40">
        <v>405</v>
      </c>
      <c r="P11" s="38" t="s">
        <v>22</v>
      </c>
      <c r="Q11" s="38">
        <f>_xlfn.STDEV.P(Q10:S10)</f>
        <v>1.2820381504066126E-4</v>
      </c>
    </row>
    <row r="12" spans="1:19" x14ac:dyDescent="0.2">
      <c r="P12" s="38" t="s">
        <v>21</v>
      </c>
      <c r="Q12" s="38">
        <f>AVERAGE(Q10:S10)</f>
        <v>6.2182539682539676E-4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4.5999999999999999E-2</v>
      </c>
      <c r="C14" s="41">
        <v>0.05</v>
      </c>
      <c r="D14" s="41">
        <v>4.3999999999999997E-2</v>
      </c>
      <c r="E14" s="41">
        <v>0.109</v>
      </c>
      <c r="F14" s="41">
        <v>0.13500000000000001</v>
      </c>
      <c r="G14" s="41">
        <v>0.126</v>
      </c>
      <c r="H14" s="41">
        <v>0.16600000000000001</v>
      </c>
      <c r="I14" s="41">
        <v>0.20699999999999999</v>
      </c>
      <c r="J14" s="41">
        <v>0.20599999999999999</v>
      </c>
      <c r="K14" s="41">
        <v>0.214</v>
      </c>
      <c r="L14" s="41">
        <v>0.27500000000000002</v>
      </c>
      <c r="M14" s="41">
        <v>0.29899999999999999</v>
      </c>
      <c r="N14" s="40">
        <v>405</v>
      </c>
    </row>
    <row r="15" spans="1:19" x14ac:dyDescent="0.2">
      <c r="A15" s="42" t="s">
        <v>16</v>
      </c>
      <c r="B15" s="41">
        <v>5.0999999999999997E-2</v>
      </c>
      <c r="C15" s="41">
        <v>0.05</v>
      </c>
      <c r="D15" s="41">
        <v>5.0999999999999997E-2</v>
      </c>
      <c r="E15" s="41">
        <v>0.05</v>
      </c>
      <c r="F15" s="41">
        <v>0.05</v>
      </c>
      <c r="G15" s="41">
        <v>5.0999999999999997E-2</v>
      </c>
      <c r="H15" s="41">
        <v>5.0999999999999997E-2</v>
      </c>
      <c r="I15" s="41">
        <v>5.0999999999999997E-2</v>
      </c>
      <c r="J15" s="41">
        <v>0.05</v>
      </c>
      <c r="K15" s="41">
        <v>0.05</v>
      </c>
      <c r="L15" s="41">
        <v>0.05</v>
      </c>
      <c r="M15" s="41">
        <v>5.0999999999999997E-2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4.5999999999999999E-2</v>
      </c>
      <c r="C18" s="41">
        <v>0.05</v>
      </c>
      <c r="D18" s="41">
        <v>4.4999999999999998E-2</v>
      </c>
      <c r="E18" s="41">
        <v>0.11</v>
      </c>
      <c r="F18" s="41">
        <v>0.13400000000000001</v>
      </c>
      <c r="G18" s="41">
        <v>0.127</v>
      </c>
      <c r="H18" s="41">
        <v>0.16300000000000001</v>
      </c>
      <c r="I18" s="41">
        <v>0.20499999999999999</v>
      </c>
      <c r="J18" s="41">
        <v>0.20200000000000001</v>
      </c>
      <c r="K18" s="41">
        <v>0.21299999999999999</v>
      </c>
      <c r="L18" s="41">
        <v>0.27400000000000002</v>
      </c>
      <c r="M18" s="41">
        <v>0.29899999999999999</v>
      </c>
      <c r="N18" s="40">
        <v>405</v>
      </c>
    </row>
    <row r="19" spans="1:14" x14ac:dyDescent="0.2">
      <c r="A19" s="42" t="s">
        <v>16</v>
      </c>
      <c r="B19" s="41">
        <v>0.26600000000000001</v>
      </c>
      <c r="C19" s="41">
        <v>0.34499999999999997</v>
      </c>
      <c r="D19" s="41">
        <v>0.36799999999999999</v>
      </c>
      <c r="E19" s="41">
        <v>0.05</v>
      </c>
      <c r="F19" s="41">
        <v>0.05</v>
      </c>
      <c r="G19" s="41">
        <v>5.0999999999999997E-2</v>
      </c>
      <c r="H19" s="41">
        <v>5.0999999999999997E-2</v>
      </c>
      <c r="I19" s="41">
        <v>5.0999999999999997E-2</v>
      </c>
      <c r="J19" s="41">
        <v>0.05</v>
      </c>
      <c r="K19" s="41">
        <v>0.05</v>
      </c>
      <c r="L19" s="41">
        <v>0.05</v>
      </c>
      <c r="M19" s="41">
        <v>5.0999999999999997E-2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4.5999999999999999E-2</v>
      </c>
      <c r="C22" s="41">
        <v>0.05</v>
      </c>
      <c r="D22" s="41">
        <v>4.4999999999999998E-2</v>
      </c>
      <c r="E22" s="41">
        <v>0.111</v>
      </c>
      <c r="F22" s="41">
        <v>0.13500000000000001</v>
      </c>
      <c r="G22" s="41">
        <v>0.127</v>
      </c>
      <c r="H22" s="41">
        <v>0.16400000000000001</v>
      </c>
      <c r="I22" s="41">
        <v>0.2</v>
      </c>
      <c r="J22" s="41">
        <v>0.19900000000000001</v>
      </c>
      <c r="K22" s="41">
        <v>0.21199999999999999</v>
      </c>
      <c r="L22" s="41">
        <v>0.26800000000000002</v>
      </c>
      <c r="M22" s="41">
        <v>0.29199999999999998</v>
      </c>
      <c r="N22" s="40">
        <v>405</v>
      </c>
    </row>
    <row r="23" spans="1:14" x14ac:dyDescent="0.2">
      <c r="A23" s="42" t="s">
        <v>16</v>
      </c>
      <c r="B23" s="41">
        <v>0.26500000000000001</v>
      </c>
      <c r="C23" s="41">
        <v>0.34399999999999997</v>
      </c>
      <c r="D23" s="41">
        <v>0.36499999999999999</v>
      </c>
      <c r="E23" s="41">
        <v>0.316</v>
      </c>
      <c r="F23" s="41">
        <v>0.47699999999999998</v>
      </c>
      <c r="G23" s="41">
        <v>0.50800000000000001</v>
      </c>
      <c r="H23" s="41">
        <v>5.0999999999999997E-2</v>
      </c>
      <c r="I23" s="41">
        <v>5.0999999999999997E-2</v>
      </c>
      <c r="J23" s="41">
        <v>0.05</v>
      </c>
      <c r="K23" s="41">
        <v>0.05</v>
      </c>
      <c r="L23" s="41">
        <v>0.05</v>
      </c>
      <c r="M23" s="41">
        <v>5.0999999999999997E-2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AB461-B18E-4548-934F-1BAC400A133D}">
  <dimension ref="A1:S23"/>
  <sheetViews>
    <sheetView workbookViewId="0">
      <selection activeCell="P13" sqref="P13:Q14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7">
        <v>4.2999999999999997E-2</v>
      </c>
      <c r="C2" s="47">
        <v>4.3999999999999997E-2</v>
      </c>
      <c r="D2" s="47">
        <v>4.2000000000000003E-2</v>
      </c>
      <c r="E2" s="47">
        <v>4.9000000000000002E-2</v>
      </c>
      <c r="F2" s="47">
        <v>0.05</v>
      </c>
      <c r="G2" s="47">
        <v>0.05</v>
      </c>
      <c r="H2" s="47">
        <v>0.05</v>
      </c>
      <c r="I2" s="47">
        <v>5.2999999999999999E-2</v>
      </c>
      <c r="J2" s="47">
        <v>5.0999999999999997E-2</v>
      </c>
      <c r="K2" s="47">
        <v>5.0999999999999997E-2</v>
      </c>
      <c r="L2" s="47">
        <v>5.0999999999999997E-2</v>
      </c>
      <c r="M2" s="47">
        <v>5.1999999999999998E-2</v>
      </c>
      <c r="N2" s="40">
        <v>405</v>
      </c>
      <c r="P2" s="46" t="s">
        <v>27</v>
      </c>
      <c r="Q2" s="44" t="s">
        <v>26</v>
      </c>
      <c r="R2" s="44" t="s">
        <v>25</v>
      </c>
      <c r="S2" s="44" t="s">
        <v>24</v>
      </c>
    </row>
    <row r="3" spans="1:19" x14ac:dyDescent="0.2">
      <c r="A3" s="42" t="s">
        <v>16</v>
      </c>
      <c r="B3" s="47">
        <v>0.05</v>
      </c>
      <c r="C3" s="47">
        <v>5.5E-2</v>
      </c>
      <c r="D3" s="47">
        <v>0.05</v>
      </c>
      <c r="E3" s="47">
        <v>0.05</v>
      </c>
      <c r="F3" s="47">
        <v>5.0999999999999997E-2</v>
      </c>
      <c r="G3" s="47">
        <v>5.0999999999999997E-2</v>
      </c>
      <c r="H3" s="47">
        <v>5.3999999999999999E-2</v>
      </c>
      <c r="I3" s="47">
        <v>5.1999999999999998E-2</v>
      </c>
      <c r="J3" s="47">
        <v>5.2999999999999999E-2</v>
      </c>
      <c r="K3" s="47">
        <v>5.0999999999999997E-2</v>
      </c>
      <c r="L3" s="47">
        <v>0.05</v>
      </c>
      <c r="M3" s="47">
        <v>5.0999999999999997E-2</v>
      </c>
      <c r="N3" s="40">
        <v>405</v>
      </c>
      <c r="P3" s="46">
        <v>0</v>
      </c>
      <c r="Q3" s="44">
        <f>B2</f>
        <v>4.2999999999999997E-2</v>
      </c>
      <c r="R3" s="44">
        <f>C2</f>
        <v>4.3999999999999997E-2</v>
      </c>
      <c r="S3" s="44">
        <f>D2</f>
        <v>4.2000000000000003E-2</v>
      </c>
    </row>
    <row r="4" spans="1:19" x14ac:dyDescent="0.2">
      <c r="P4" s="45">
        <v>120</v>
      </c>
      <c r="Q4" s="44">
        <f>E6</f>
        <v>0.115</v>
      </c>
      <c r="R4" s="44">
        <f>F6</f>
        <v>0.114</v>
      </c>
      <c r="S4" s="44">
        <f>G6</f>
        <v>0.10100000000000001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0.17299999999999999</v>
      </c>
      <c r="R5" s="44">
        <f>I10</f>
        <v>0.16800000000000001</v>
      </c>
      <c r="S5" s="44">
        <f>J10</f>
        <v>0.14799999999999999</v>
      </c>
    </row>
    <row r="6" spans="1:19" x14ac:dyDescent="0.2">
      <c r="A6" s="42" t="s">
        <v>17</v>
      </c>
      <c r="B6" s="41">
        <v>4.2999999999999997E-2</v>
      </c>
      <c r="C6" s="41">
        <v>4.3999999999999997E-2</v>
      </c>
      <c r="D6" s="41">
        <v>4.2999999999999997E-2</v>
      </c>
      <c r="E6" s="41">
        <v>0.115</v>
      </c>
      <c r="F6" s="41">
        <v>0.114</v>
      </c>
      <c r="G6" s="41">
        <v>0.10100000000000001</v>
      </c>
      <c r="H6" s="41">
        <v>0.05</v>
      </c>
      <c r="I6" s="41">
        <v>5.2999999999999999E-2</v>
      </c>
      <c r="J6" s="41">
        <v>5.0999999999999997E-2</v>
      </c>
      <c r="K6" s="41">
        <v>5.0999999999999997E-2</v>
      </c>
      <c r="L6" s="41">
        <v>5.0999999999999997E-2</v>
      </c>
      <c r="M6" s="41">
        <v>5.1999999999999998E-2</v>
      </c>
      <c r="N6" s="40">
        <v>405</v>
      </c>
      <c r="P6" s="45">
        <v>360</v>
      </c>
      <c r="Q6" s="44">
        <f>K14</f>
        <v>0.224</v>
      </c>
      <c r="R6" s="44">
        <f>L14</f>
        <v>0.21099999999999999</v>
      </c>
      <c r="S6" s="44">
        <f>M14</f>
        <v>0.19600000000000001</v>
      </c>
    </row>
    <row r="7" spans="1:19" x14ac:dyDescent="0.2">
      <c r="A7" s="42" t="s">
        <v>16</v>
      </c>
      <c r="B7" s="41">
        <v>0.05</v>
      </c>
      <c r="C7" s="41">
        <v>5.5E-2</v>
      </c>
      <c r="D7" s="41">
        <v>0.05</v>
      </c>
      <c r="E7" s="41">
        <v>0.05</v>
      </c>
      <c r="F7" s="41">
        <v>5.0999999999999997E-2</v>
      </c>
      <c r="G7" s="41">
        <v>5.0999999999999997E-2</v>
      </c>
      <c r="H7" s="41">
        <v>5.3999999999999999E-2</v>
      </c>
      <c r="I7" s="41">
        <v>5.1999999999999998E-2</v>
      </c>
      <c r="J7" s="41">
        <v>5.2999999999999999E-2</v>
      </c>
      <c r="K7" s="41">
        <v>5.0999999999999997E-2</v>
      </c>
      <c r="L7" s="41">
        <v>0.05</v>
      </c>
      <c r="M7" s="41">
        <v>5.0999999999999997E-2</v>
      </c>
      <c r="N7" s="40">
        <v>405</v>
      </c>
      <c r="P7" s="46">
        <v>480</v>
      </c>
      <c r="Q7" s="44">
        <f>B19</f>
        <v>0.27200000000000002</v>
      </c>
      <c r="R7" s="44">
        <f>C19</f>
        <v>0.25700000000000001</v>
      </c>
      <c r="S7" s="44">
        <f>D19</f>
        <v>0.24099999999999999</v>
      </c>
    </row>
    <row r="8" spans="1:19" x14ac:dyDescent="0.2">
      <c r="P8" s="45">
        <v>600</v>
      </c>
      <c r="Q8" s="44">
        <f>E23</f>
        <v>0.309</v>
      </c>
      <c r="R8" s="44">
        <f>F23</f>
        <v>0.29599999999999999</v>
      </c>
      <c r="S8" s="44">
        <f>G23</f>
        <v>0.28199999999999997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4.2999999999999997E-2</v>
      </c>
      <c r="C10" s="41">
        <v>4.3999999999999997E-2</v>
      </c>
      <c r="D10" s="41">
        <v>4.2999999999999997E-2</v>
      </c>
      <c r="E10" s="41">
        <v>0.115</v>
      </c>
      <c r="F10" s="41">
        <v>0.114</v>
      </c>
      <c r="G10" s="41">
        <v>0.1</v>
      </c>
      <c r="H10" s="41">
        <v>0.17299999999999999</v>
      </c>
      <c r="I10" s="41">
        <v>0.16800000000000001</v>
      </c>
      <c r="J10" s="41">
        <v>0.14799999999999999</v>
      </c>
      <c r="K10" s="41">
        <v>5.0999999999999997E-2</v>
      </c>
      <c r="L10" s="41">
        <v>5.0999999999999997E-2</v>
      </c>
      <c r="M10" s="41">
        <v>5.1999999999999998E-2</v>
      </c>
      <c r="N10" s="40">
        <v>405</v>
      </c>
      <c r="P10" s="38" t="s">
        <v>23</v>
      </c>
      <c r="Q10" s="38">
        <f>SLOPE(Q3:Q8,$P$3:$P$8)</f>
        <v>4.4095238095238085E-4</v>
      </c>
      <c r="R10" s="38">
        <f>SLOPE(R3:R8,$P$3:$P$8)</f>
        <v>4.1238095238095232E-4</v>
      </c>
      <c r="S10" s="38">
        <f>SLOPE(S3:S8,$P$3:$P$8)</f>
        <v>3.9714285714285708E-4</v>
      </c>
    </row>
    <row r="11" spans="1:19" x14ac:dyDescent="0.2">
      <c r="A11" s="42" t="s">
        <v>16</v>
      </c>
      <c r="B11" s="41">
        <v>0.05</v>
      </c>
      <c r="C11" s="41">
        <v>5.5E-2</v>
      </c>
      <c r="D11" s="41">
        <v>0.05</v>
      </c>
      <c r="E11" s="41">
        <v>0.05</v>
      </c>
      <c r="F11" s="41">
        <v>5.0999999999999997E-2</v>
      </c>
      <c r="G11" s="41">
        <v>5.0999999999999997E-2</v>
      </c>
      <c r="H11" s="41">
        <v>5.3999999999999999E-2</v>
      </c>
      <c r="I11" s="41">
        <v>5.1999999999999998E-2</v>
      </c>
      <c r="J11" s="41">
        <v>5.2999999999999999E-2</v>
      </c>
      <c r="K11" s="41">
        <v>5.0999999999999997E-2</v>
      </c>
      <c r="L11" s="41">
        <v>0.05</v>
      </c>
      <c r="M11" s="41">
        <v>5.0999999999999997E-2</v>
      </c>
      <c r="N11" s="40">
        <v>405</v>
      </c>
      <c r="P11" s="38" t="s">
        <v>22</v>
      </c>
      <c r="Q11" s="38">
        <f>_xlfn.STDEV.P(Q10:S10)</f>
        <v>1.8159174153746129E-5</v>
      </c>
    </row>
    <row r="12" spans="1:19" x14ac:dyDescent="0.2">
      <c r="P12" s="38" t="s">
        <v>21</v>
      </c>
      <c r="Q12" s="38">
        <f>AVERAGE(Q10:S10)</f>
        <v>4.1682539682539677E-4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4.2999999999999997E-2</v>
      </c>
      <c r="C14" s="41">
        <v>4.3999999999999997E-2</v>
      </c>
      <c r="D14" s="41">
        <v>4.2999999999999997E-2</v>
      </c>
      <c r="E14" s="41">
        <v>0.112</v>
      </c>
      <c r="F14" s="41">
        <v>0.111</v>
      </c>
      <c r="G14" s="41">
        <v>9.9000000000000005E-2</v>
      </c>
      <c r="H14" s="41">
        <v>0.17100000000000001</v>
      </c>
      <c r="I14" s="41">
        <v>0.16700000000000001</v>
      </c>
      <c r="J14" s="41">
        <v>0.14699999999999999</v>
      </c>
      <c r="K14" s="41">
        <v>0.224</v>
      </c>
      <c r="L14" s="41">
        <v>0.21099999999999999</v>
      </c>
      <c r="M14" s="41">
        <v>0.19600000000000001</v>
      </c>
      <c r="N14" s="40">
        <v>405</v>
      </c>
    </row>
    <row r="15" spans="1:19" x14ac:dyDescent="0.2">
      <c r="A15" s="42" t="s">
        <v>16</v>
      </c>
      <c r="B15" s="41">
        <v>0.05</v>
      </c>
      <c r="C15" s="41">
        <v>5.5E-2</v>
      </c>
      <c r="D15" s="41">
        <v>0.05</v>
      </c>
      <c r="E15" s="41">
        <v>0.05</v>
      </c>
      <c r="F15" s="41">
        <v>5.0999999999999997E-2</v>
      </c>
      <c r="G15" s="41">
        <v>5.0999999999999997E-2</v>
      </c>
      <c r="H15" s="41">
        <v>5.3999999999999999E-2</v>
      </c>
      <c r="I15" s="41">
        <v>5.1999999999999998E-2</v>
      </c>
      <c r="J15" s="41">
        <v>5.2999999999999999E-2</v>
      </c>
      <c r="K15" s="41">
        <v>5.0999999999999997E-2</v>
      </c>
      <c r="L15" s="41">
        <v>0.05</v>
      </c>
      <c r="M15" s="41">
        <v>5.0999999999999997E-2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4.2999999999999997E-2</v>
      </c>
      <c r="C18" s="41">
        <v>4.3999999999999997E-2</v>
      </c>
      <c r="D18" s="41">
        <v>4.2999999999999997E-2</v>
      </c>
      <c r="E18" s="41">
        <v>0.112</v>
      </c>
      <c r="F18" s="41">
        <v>0.111</v>
      </c>
      <c r="G18" s="41">
        <v>0.1</v>
      </c>
      <c r="H18" s="41">
        <v>0.16700000000000001</v>
      </c>
      <c r="I18" s="41">
        <v>0.16300000000000001</v>
      </c>
      <c r="J18" s="41">
        <v>0.14399999999999999</v>
      </c>
      <c r="K18" s="41">
        <v>0.222</v>
      </c>
      <c r="L18" s="41">
        <v>0.21</v>
      </c>
      <c r="M18" s="41">
        <v>0.19500000000000001</v>
      </c>
      <c r="N18" s="40">
        <v>405</v>
      </c>
    </row>
    <row r="19" spans="1:14" x14ac:dyDescent="0.2">
      <c r="A19" s="42" t="s">
        <v>16</v>
      </c>
      <c r="B19" s="41">
        <v>0.27200000000000002</v>
      </c>
      <c r="C19" s="41">
        <v>0.25700000000000001</v>
      </c>
      <c r="D19" s="41">
        <v>0.24099999999999999</v>
      </c>
      <c r="E19" s="41">
        <v>0.05</v>
      </c>
      <c r="F19" s="41">
        <v>5.0999999999999997E-2</v>
      </c>
      <c r="G19" s="41">
        <v>5.0999999999999997E-2</v>
      </c>
      <c r="H19" s="41">
        <v>5.3999999999999999E-2</v>
      </c>
      <c r="I19" s="41">
        <v>5.1999999999999998E-2</v>
      </c>
      <c r="J19" s="41">
        <v>5.2999999999999999E-2</v>
      </c>
      <c r="K19" s="41">
        <v>5.0999999999999997E-2</v>
      </c>
      <c r="L19" s="41">
        <v>0.05</v>
      </c>
      <c r="M19" s="41">
        <v>5.0999999999999997E-2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4.2999999999999997E-2</v>
      </c>
      <c r="C22" s="41">
        <v>4.3999999999999997E-2</v>
      </c>
      <c r="D22" s="41">
        <v>4.2999999999999997E-2</v>
      </c>
      <c r="E22" s="41">
        <v>0.114</v>
      </c>
      <c r="F22" s="41">
        <v>0.111</v>
      </c>
      <c r="G22" s="41">
        <v>0.1</v>
      </c>
      <c r="H22" s="41">
        <v>0.16700000000000001</v>
      </c>
      <c r="I22" s="41">
        <v>0.16500000000000001</v>
      </c>
      <c r="J22" s="41">
        <v>0.14299999999999999</v>
      </c>
      <c r="K22" s="41">
        <v>0.216</v>
      </c>
      <c r="L22" s="41">
        <v>0.20599999999999999</v>
      </c>
      <c r="M22" s="41">
        <v>0.191</v>
      </c>
      <c r="N22" s="40">
        <v>405</v>
      </c>
    </row>
    <row r="23" spans="1:14" x14ac:dyDescent="0.2">
      <c r="A23" s="42" t="s">
        <v>16</v>
      </c>
      <c r="B23" s="41">
        <v>0.27100000000000002</v>
      </c>
      <c r="C23" s="41">
        <v>0.25600000000000001</v>
      </c>
      <c r="D23" s="41">
        <v>0.24</v>
      </c>
      <c r="E23" s="41">
        <v>0.309</v>
      </c>
      <c r="F23" s="41">
        <v>0.29599999999999999</v>
      </c>
      <c r="G23" s="41">
        <v>0.28199999999999997</v>
      </c>
      <c r="H23" s="41">
        <v>5.3999999999999999E-2</v>
      </c>
      <c r="I23" s="41">
        <v>5.1999999999999998E-2</v>
      </c>
      <c r="J23" s="41">
        <v>5.2999999999999999E-2</v>
      </c>
      <c r="K23" s="41">
        <v>5.0999999999999997E-2</v>
      </c>
      <c r="L23" s="41">
        <v>0.05</v>
      </c>
      <c r="M23" s="41">
        <v>5.0999999999999997E-2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F50AD-4749-0A43-AC18-7EC334ABB2B5}">
  <dimension ref="A1:S23"/>
  <sheetViews>
    <sheetView workbookViewId="0">
      <selection activeCell="P13" sqref="P13:R16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7">
        <v>4.2000000000000003E-2</v>
      </c>
      <c r="C2" s="47">
        <v>4.2000000000000003E-2</v>
      </c>
      <c r="D2" s="47">
        <v>4.2000000000000003E-2</v>
      </c>
      <c r="E2" s="47">
        <v>0.05</v>
      </c>
      <c r="F2" s="47">
        <v>5.0999999999999997E-2</v>
      </c>
      <c r="G2" s="47">
        <v>5.0999999999999997E-2</v>
      </c>
      <c r="H2" s="47">
        <v>5.0999999999999997E-2</v>
      </c>
      <c r="I2" s="47">
        <v>5.1999999999999998E-2</v>
      </c>
      <c r="J2" s="47">
        <v>5.0999999999999997E-2</v>
      </c>
      <c r="K2" s="47">
        <v>5.0999999999999997E-2</v>
      </c>
      <c r="L2" s="47">
        <v>5.0999999999999997E-2</v>
      </c>
      <c r="M2" s="47">
        <v>0.05</v>
      </c>
      <c r="N2" s="40">
        <v>405</v>
      </c>
      <c r="P2" s="46" t="s">
        <v>27</v>
      </c>
      <c r="Q2" s="44" t="s">
        <v>26</v>
      </c>
      <c r="R2" s="44" t="s">
        <v>25</v>
      </c>
      <c r="S2" s="44" t="s">
        <v>24</v>
      </c>
    </row>
    <row r="3" spans="1:19" x14ac:dyDescent="0.2">
      <c r="A3" s="42" t="s">
        <v>16</v>
      </c>
      <c r="B3" s="47">
        <v>5.0999999999999997E-2</v>
      </c>
      <c r="C3" s="47">
        <v>0.05</v>
      </c>
      <c r="D3" s="47">
        <v>0.05</v>
      </c>
      <c r="E3" s="47">
        <v>0.05</v>
      </c>
      <c r="F3" s="47">
        <v>0.05</v>
      </c>
      <c r="G3" s="47">
        <v>5.0999999999999997E-2</v>
      </c>
      <c r="H3" s="47">
        <v>5.1999999999999998E-2</v>
      </c>
      <c r="I3" s="47">
        <v>0.05</v>
      </c>
      <c r="J3" s="47">
        <v>0.05</v>
      </c>
      <c r="K3" s="47">
        <v>0.05</v>
      </c>
      <c r="L3" s="47">
        <v>5.0999999999999997E-2</v>
      </c>
      <c r="M3" s="47">
        <v>0.05</v>
      </c>
      <c r="N3" s="40">
        <v>405</v>
      </c>
      <c r="P3" s="46">
        <v>0</v>
      </c>
      <c r="Q3" s="44">
        <f>B2</f>
        <v>4.2000000000000003E-2</v>
      </c>
      <c r="R3" s="44">
        <f>C2</f>
        <v>4.2000000000000003E-2</v>
      </c>
      <c r="S3" s="44">
        <f>D2</f>
        <v>4.2000000000000003E-2</v>
      </c>
    </row>
    <row r="4" spans="1:19" x14ac:dyDescent="0.2">
      <c r="P4" s="45">
        <v>120</v>
      </c>
      <c r="Q4" s="44">
        <f>E6</f>
        <v>8.4000000000000005E-2</v>
      </c>
      <c r="R4" s="44">
        <f>F6</f>
        <v>9.6000000000000002E-2</v>
      </c>
      <c r="S4" s="44">
        <f>G6</f>
        <v>8.6999999999999994E-2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0.124</v>
      </c>
      <c r="R5" s="44">
        <f>I10</f>
        <v>0.13800000000000001</v>
      </c>
      <c r="S5" s="44">
        <f>J10</f>
        <v>0.123</v>
      </c>
    </row>
    <row r="6" spans="1:19" x14ac:dyDescent="0.2">
      <c r="A6" s="42" t="s">
        <v>17</v>
      </c>
      <c r="B6" s="41">
        <v>4.2000000000000003E-2</v>
      </c>
      <c r="C6" s="41">
        <v>4.2000000000000003E-2</v>
      </c>
      <c r="D6" s="41">
        <v>4.2000000000000003E-2</v>
      </c>
      <c r="E6" s="41">
        <v>8.4000000000000005E-2</v>
      </c>
      <c r="F6" s="41">
        <v>9.6000000000000002E-2</v>
      </c>
      <c r="G6" s="41">
        <v>8.6999999999999994E-2</v>
      </c>
      <c r="H6" s="41">
        <v>5.0999999999999997E-2</v>
      </c>
      <c r="I6" s="41">
        <v>5.1999999999999998E-2</v>
      </c>
      <c r="J6" s="41">
        <v>5.0999999999999997E-2</v>
      </c>
      <c r="K6" s="41">
        <v>5.0999999999999997E-2</v>
      </c>
      <c r="L6" s="41">
        <v>5.0999999999999997E-2</v>
      </c>
      <c r="M6" s="41">
        <v>0.05</v>
      </c>
      <c r="N6" s="40">
        <v>405</v>
      </c>
      <c r="P6" s="45">
        <v>360</v>
      </c>
      <c r="Q6" s="44">
        <f>K14</f>
        <v>0.159</v>
      </c>
      <c r="R6" s="44">
        <f>L14</f>
        <v>0.17299999999999999</v>
      </c>
      <c r="S6" s="44">
        <f>M14</f>
        <v>0.158</v>
      </c>
    </row>
    <row r="7" spans="1:19" x14ac:dyDescent="0.2">
      <c r="A7" s="42" t="s">
        <v>16</v>
      </c>
      <c r="B7" s="41">
        <v>5.0999999999999997E-2</v>
      </c>
      <c r="C7" s="41">
        <v>0.05</v>
      </c>
      <c r="D7" s="41">
        <v>5.0999999999999997E-2</v>
      </c>
      <c r="E7" s="41">
        <v>0.05</v>
      </c>
      <c r="F7" s="41">
        <v>0.05</v>
      </c>
      <c r="G7" s="41">
        <v>5.0999999999999997E-2</v>
      </c>
      <c r="H7" s="41">
        <v>5.1999999999999998E-2</v>
      </c>
      <c r="I7" s="41">
        <v>0.05</v>
      </c>
      <c r="J7" s="41">
        <v>0.05</v>
      </c>
      <c r="K7" s="41">
        <v>0.05</v>
      </c>
      <c r="L7" s="41">
        <v>5.0999999999999997E-2</v>
      </c>
      <c r="M7" s="41">
        <v>0.05</v>
      </c>
      <c r="N7" s="40">
        <v>405</v>
      </c>
      <c r="P7" s="46">
        <v>480</v>
      </c>
      <c r="Q7" s="44">
        <f>B19</f>
        <v>0.20200000000000001</v>
      </c>
      <c r="R7" s="44">
        <f>C19</f>
        <v>0.20599999999999999</v>
      </c>
      <c r="S7" s="44">
        <f>D19</f>
        <v>0.192</v>
      </c>
    </row>
    <row r="8" spans="1:19" x14ac:dyDescent="0.2">
      <c r="P8" s="45">
        <v>600</v>
      </c>
      <c r="Q8" s="44">
        <f>E23</f>
        <v>0.222</v>
      </c>
      <c r="R8" s="44">
        <f>F23</f>
        <v>0.23100000000000001</v>
      </c>
      <c r="S8" s="44">
        <f>G23</f>
        <v>0.22500000000000001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4.2000000000000003E-2</v>
      </c>
      <c r="C10" s="41">
        <v>4.2000000000000003E-2</v>
      </c>
      <c r="D10" s="41">
        <v>4.2000000000000003E-2</v>
      </c>
      <c r="E10" s="41">
        <v>8.4000000000000005E-2</v>
      </c>
      <c r="F10" s="41">
        <v>9.6000000000000002E-2</v>
      </c>
      <c r="G10" s="41">
        <v>8.5999999999999993E-2</v>
      </c>
      <c r="H10" s="41">
        <v>0.124</v>
      </c>
      <c r="I10" s="41">
        <v>0.13800000000000001</v>
      </c>
      <c r="J10" s="41">
        <v>0.123</v>
      </c>
      <c r="K10" s="41">
        <v>5.0999999999999997E-2</v>
      </c>
      <c r="L10" s="41">
        <v>5.0999999999999997E-2</v>
      </c>
      <c r="M10" s="41">
        <v>0.05</v>
      </c>
      <c r="N10" s="40">
        <v>405</v>
      </c>
      <c r="P10" s="38" t="s">
        <v>23</v>
      </c>
      <c r="Q10" s="38">
        <f>SLOPE(Q3:Q8,$P$3:$P$8)</f>
        <v>3.0690476190476192E-4</v>
      </c>
      <c r="R10" s="38">
        <f>SLOPE(R3:R8,$P$3:$P$8)</f>
        <v>3.1190476190476188E-4</v>
      </c>
      <c r="S10" s="38">
        <f>SLOPE(S3:S8,$P$3:$P$8)</f>
        <v>3.0119047619047622E-4</v>
      </c>
    </row>
    <row r="11" spans="1:19" x14ac:dyDescent="0.2">
      <c r="A11" s="42" t="s">
        <v>16</v>
      </c>
      <c r="B11" s="41">
        <v>5.0999999999999997E-2</v>
      </c>
      <c r="C11" s="41">
        <v>0.05</v>
      </c>
      <c r="D11" s="41">
        <v>5.0999999999999997E-2</v>
      </c>
      <c r="E11" s="41">
        <v>0.05</v>
      </c>
      <c r="F11" s="41">
        <v>0.05</v>
      </c>
      <c r="G11" s="41">
        <v>5.0999999999999997E-2</v>
      </c>
      <c r="H11" s="41">
        <v>5.1999999999999998E-2</v>
      </c>
      <c r="I11" s="41">
        <v>0.05</v>
      </c>
      <c r="J11" s="41">
        <v>0.05</v>
      </c>
      <c r="K11" s="41">
        <v>0.05</v>
      </c>
      <c r="L11" s="41">
        <v>5.0999999999999997E-2</v>
      </c>
      <c r="M11" s="41">
        <v>0.05</v>
      </c>
      <c r="N11" s="40">
        <v>405</v>
      </c>
      <c r="P11" s="38" t="s">
        <v>22</v>
      </c>
      <c r="Q11" s="38">
        <f>_xlfn.STDEV.P(Q10:S10)</f>
        <v>4.3773276930595599E-6</v>
      </c>
    </row>
    <row r="12" spans="1:19" x14ac:dyDescent="0.2">
      <c r="P12" s="38" t="s">
        <v>21</v>
      </c>
      <c r="Q12" s="38">
        <f>AVERAGE(Q10:S10)</f>
        <v>3.0666666666666668E-4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4.2999999999999997E-2</v>
      </c>
      <c r="C14" s="41">
        <v>4.2000000000000003E-2</v>
      </c>
      <c r="D14" s="41">
        <v>4.2999999999999997E-2</v>
      </c>
      <c r="E14" s="41">
        <v>8.4000000000000005E-2</v>
      </c>
      <c r="F14" s="41">
        <v>9.5000000000000001E-2</v>
      </c>
      <c r="G14" s="41">
        <v>8.5000000000000006E-2</v>
      </c>
      <c r="H14" s="41">
        <v>0.124</v>
      </c>
      <c r="I14" s="41">
        <v>0.13700000000000001</v>
      </c>
      <c r="J14" s="41">
        <v>0.123</v>
      </c>
      <c r="K14" s="41">
        <v>0.159</v>
      </c>
      <c r="L14" s="41">
        <v>0.17299999999999999</v>
      </c>
      <c r="M14" s="41">
        <v>0.158</v>
      </c>
      <c r="N14" s="40">
        <v>405</v>
      </c>
    </row>
    <row r="15" spans="1:19" x14ac:dyDescent="0.2">
      <c r="A15" s="42" t="s">
        <v>16</v>
      </c>
      <c r="B15" s="41">
        <v>5.0999999999999997E-2</v>
      </c>
      <c r="C15" s="41">
        <v>0.05</v>
      </c>
      <c r="D15" s="41">
        <v>5.0999999999999997E-2</v>
      </c>
      <c r="E15" s="41">
        <v>0.05</v>
      </c>
      <c r="F15" s="41">
        <v>0.05</v>
      </c>
      <c r="G15" s="41">
        <v>5.0999999999999997E-2</v>
      </c>
      <c r="H15" s="41">
        <v>5.1999999999999998E-2</v>
      </c>
      <c r="I15" s="41">
        <v>0.05</v>
      </c>
      <c r="J15" s="41">
        <v>0.05</v>
      </c>
      <c r="K15" s="41">
        <v>0.05</v>
      </c>
      <c r="L15" s="41">
        <v>5.0999999999999997E-2</v>
      </c>
      <c r="M15" s="41">
        <v>0.05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4.2000000000000003E-2</v>
      </c>
      <c r="C18" s="41">
        <v>4.2000000000000003E-2</v>
      </c>
      <c r="D18" s="41">
        <v>4.2999999999999997E-2</v>
      </c>
      <c r="E18" s="41">
        <v>8.3000000000000004E-2</v>
      </c>
      <c r="F18" s="41">
        <v>9.5000000000000001E-2</v>
      </c>
      <c r="G18" s="41">
        <v>8.5000000000000006E-2</v>
      </c>
      <c r="H18" s="41">
        <v>0.122</v>
      </c>
      <c r="I18" s="41">
        <v>0.13400000000000001</v>
      </c>
      <c r="J18" s="41">
        <v>0.121</v>
      </c>
      <c r="K18" s="41">
        <v>0.158</v>
      </c>
      <c r="L18" s="41">
        <v>0.17199999999999999</v>
      </c>
      <c r="M18" s="41">
        <v>0.156</v>
      </c>
      <c r="N18" s="40">
        <v>405</v>
      </c>
    </row>
    <row r="19" spans="1:14" x14ac:dyDescent="0.2">
      <c r="A19" s="42" t="s">
        <v>16</v>
      </c>
      <c r="B19" s="41">
        <v>0.20200000000000001</v>
      </c>
      <c r="C19" s="41">
        <v>0.20599999999999999</v>
      </c>
      <c r="D19" s="41">
        <v>0.192</v>
      </c>
      <c r="E19" s="41">
        <v>0.05</v>
      </c>
      <c r="F19" s="41">
        <v>0.05</v>
      </c>
      <c r="G19" s="41">
        <v>5.0999999999999997E-2</v>
      </c>
      <c r="H19" s="41">
        <v>5.1999999999999998E-2</v>
      </c>
      <c r="I19" s="41">
        <v>0.05</v>
      </c>
      <c r="J19" s="41">
        <v>0.05</v>
      </c>
      <c r="K19" s="41">
        <v>0.05</v>
      </c>
      <c r="L19" s="41">
        <v>5.0999999999999997E-2</v>
      </c>
      <c r="M19" s="41">
        <v>0.05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4.2999999999999997E-2</v>
      </c>
      <c r="C22" s="41">
        <v>4.2000000000000003E-2</v>
      </c>
      <c r="D22" s="41">
        <v>4.2999999999999997E-2</v>
      </c>
      <c r="E22" s="41">
        <v>8.4000000000000005E-2</v>
      </c>
      <c r="F22" s="41">
        <v>9.6000000000000002E-2</v>
      </c>
      <c r="G22" s="41">
        <v>8.5000000000000006E-2</v>
      </c>
      <c r="H22" s="41">
        <v>0.122</v>
      </c>
      <c r="I22" s="41">
        <v>0.13400000000000001</v>
      </c>
      <c r="J22" s="41">
        <v>0.121</v>
      </c>
      <c r="K22" s="41">
        <v>0.157</v>
      </c>
      <c r="L22" s="41">
        <v>0.16900000000000001</v>
      </c>
      <c r="M22" s="41">
        <v>0.154</v>
      </c>
      <c r="N22" s="40">
        <v>405</v>
      </c>
    </row>
    <row r="23" spans="1:14" x14ac:dyDescent="0.2">
      <c r="A23" s="42" t="s">
        <v>16</v>
      </c>
      <c r="B23" s="41">
        <v>0.20200000000000001</v>
      </c>
      <c r="C23" s="41">
        <v>0.20499999999999999</v>
      </c>
      <c r="D23" s="41">
        <v>0.191</v>
      </c>
      <c r="E23" s="41">
        <v>0.222</v>
      </c>
      <c r="F23" s="41">
        <v>0.23100000000000001</v>
      </c>
      <c r="G23" s="41">
        <v>0.22500000000000001</v>
      </c>
      <c r="H23" s="41">
        <v>5.1999999999999998E-2</v>
      </c>
      <c r="I23" s="41">
        <v>0.05</v>
      </c>
      <c r="J23" s="41">
        <v>0.05</v>
      </c>
      <c r="K23" s="41">
        <v>0.05</v>
      </c>
      <c r="L23" s="41">
        <v>5.0999999999999997E-2</v>
      </c>
      <c r="M23" s="41">
        <v>0.05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D4210-5788-C443-A593-DDA8B669BAE5}">
  <dimension ref="A1:S23"/>
  <sheetViews>
    <sheetView workbookViewId="0">
      <selection activeCell="P13" sqref="P13:Q15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7">
        <v>4.2000000000000003E-2</v>
      </c>
      <c r="C2" s="47">
        <v>4.2999999999999997E-2</v>
      </c>
      <c r="D2" s="47">
        <v>4.3999999999999997E-2</v>
      </c>
      <c r="E2" s="47">
        <v>0.05</v>
      </c>
      <c r="F2" s="47">
        <v>0.05</v>
      </c>
      <c r="G2" s="47">
        <v>5.0999999999999997E-2</v>
      </c>
      <c r="H2" s="47">
        <v>0.05</v>
      </c>
      <c r="I2" s="47">
        <v>0.05</v>
      </c>
      <c r="J2" s="47">
        <v>5.0999999999999997E-2</v>
      </c>
      <c r="K2" s="47">
        <v>0.05</v>
      </c>
      <c r="L2" s="47">
        <v>5.0999999999999997E-2</v>
      </c>
      <c r="M2" s="47">
        <v>5.0999999999999997E-2</v>
      </c>
      <c r="N2" s="40">
        <v>405</v>
      </c>
      <c r="P2" s="46" t="s">
        <v>27</v>
      </c>
      <c r="Q2" s="44" t="s">
        <v>26</v>
      </c>
      <c r="R2" s="44" t="s">
        <v>25</v>
      </c>
      <c r="S2" s="44" t="s">
        <v>24</v>
      </c>
    </row>
    <row r="3" spans="1:19" x14ac:dyDescent="0.2">
      <c r="A3" s="42" t="s">
        <v>16</v>
      </c>
      <c r="B3" s="47">
        <v>0.05</v>
      </c>
      <c r="C3" s="47">
        <v>0.05</v>
      </c>
      <c r="D3" s="47">
        <v>5.0999999999999997E-2</v>
      </c>
      <c r="E3" s="47">
        <v>0.05</v>
      </c>
      <c r="F3" s="47">
        <v>0.05</v>
      </c>
      <c r="G3" s="47">
        <v>5.0999999999999997E-2</v>
      </c>
      <c r="H3" s="47">
        <v>5.0999999999999997E-2</v>
      </c>
      <c r="I3" s="47">
        <v>5.0999999999999997E-2</v>
      </c>
      <c r="J3" s="47">
        <v>0.05</v>
      </c>
      <c r="K3" s="47">
        <v>0.05</v>
      </c>
      <c r="L3" s="47">
        <v>0.05</v>
      </c>
      <c r="M3" s="47">
        <v>0.05</v>
      </c>
      <c r="N3" s="40">
        <v>405</v>
      </c>
      <c r="P3" s="46">
        <v>0</v>
      </c>
      <c r="Q3" s="44">
        <f>B2</f>
        <v>4.2000000000000003E-2</v>
      </c>
      <c r="R3" s="44">
        <f>C2</f>
        <v>4.2999999999999997E-2</v>
      </c>
      <c r="S3" s="44">
        <f>D2</f>
        <v>4.3999999999999997E-2</v>
      </c>
    </row>
    <row r="4" spans="1:19" x14ac:dyDescent="0.2">
      <c r="P4" s="45">
        <v>120</v>
      </c>
      <c r="Q4" s="44">
        <f>E6</f>
        <v>9.9000000000000005E-2</v>
      </c>
      <c r="R4" s="44">
        <f>F6</f>
        <v>0.08</v>
      </c>
      <c r="S4" s="44">
        <f>G6</f>
        <v>8.6999999999999994E-2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0.13100000000000001</v>
      </c>
      <c r="R5" s="44">
        <f>I10</f>
        <v>0.11</v>
      </c>
      <c r="S5" s="44">
        <f>J10</f>
        <v>0.125</v>
      </c>
    </row>
    <row r="6" spans="1:19" x14ac:dyDescent="0.2">
      <c r="A6" s="42" t="s">
        <v>17</v>
      </c>
      <c r="B6" s="41">
        <v>4.2000000000000003E-2</v>
      </c>
      <c r="C6" s="41">
        <v>4.2999999999999997E-2</v>
      </c>
      <c r="D6" s="41">
        <v>4.3999999999999997E-2</v>
      </c>
      <c r="E6" s="41">
        <v>9.9000000000000005E-2</v>
      </c>
      <c r="F6" s="41">
        <v>0.08</v>
      </c>
      <c r="G6" s="41">
        <v>8.6999999999999994E-2</v>
      </c>
      <c r="H6" s="41">
        <v>0.05</v>
      </c>
      <c r="I6" s="41">
        <v>0.05</v>
      </c>
      <c r="J6" s="41">
        <v>5.0999999999999997E-2</v>
      </c>
      <c r="K6" s="41">
        <v>0.05</v>
      </c>
      <c r="L6" s="41">
        <v>5.0999999999999997E-2</v>
      </c>
      <c r="M6" s="41">
        <v>5.0999999999999997E-2</v>
      </c>
      <c r="N6" s="40">
        <v>405</v>
      </c>
      <c r="P6" s="45">
        <v>360</v>
      </c>
      <c r="Q6" s="44">
        <f>K14</f>
        <v>0.17</v>
      </c>
      <c r="R6" s="44">
        <f>L14</f>
        <v>0.14299999999999999</v>
      </c>
      <c r="S6" s="44">
        <f>M14</f>
        <v>0.16800000000000001</v>
      </c>
    </row>
    <row r="7" spans="1:19" x14ac:dyDescent="0.2">
      <c r="A7" s="42" t="s">
        <v>16</v>
      </c>
      <c r="B7" s="41">
        <v>0.05</v>
      </c>
      <c r="C7" s="41">
        <v>0.05</v>
      </c>
      <c r="D7" s="41">
        <v>5.0999999999999997E-2</v>
      </c>
      <c r="E7" s="41">
        <v>0.05</v>
      </c>
      <c r="F7" s="41">
        <v>0.05</v>
      </c>
      <c r="G7" s="41">
        <v>5.0999999999999997E-2</v>
      </c>
      <c r="H7" s="41">
        <v>5.0999999999999997E-2</v>
      </c>
      <c r="I7" s="41">
        <v>5.0999999999999997E-2</v>
      </c>
      <c r="J7" s="41">
        <v>0.05</v>
      </c>
      <c r="K7" s="41">
        <v>0.05</v>
      </c>
      <c r="L7" s="41">
        <v>0.05</v>
      </c>
      <c r="M7" s="41">
        <v>5.0999999999999997E-2</v>
      </c>
      <c r="N7" s="40">
        <v>405</v>
      </c>
      <c r="P7" s="46">
        <v>480</v>
      </c>
      <c r="Q7" s="44">
        <f>B19</f>
        <v>0.20399999999999999</v>
      </c>
      <c r="R7" s="44">
        <f>C19</f>
        <v>0.16700000000000001</v>
      </c>
      <c r="S7" s="44">
        <f>D19</f>
        <v>0.20699999999999999</v>
      </c>
    </row>
    <row r="8" spans="1:19" x14ac:dyDescent="0.2">
      <c r="P8" s="45">
        <v>600</v>
      </c>
      <c r="Q8" s="44">
        <f>E23</f>
        <v>0.25</v>
      </c>
      <c r="R8" s="44">
        <f>F23</f>
        <v>0.19600000000000001</v>
      </c>
      <c r="S8" s="44">
        <f>G23</f>
        <v>0.22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4.2000000000000003E-2</v>
      </c>
      <c r="C10" s="41">
        <v>4.2999999999999997E-2</v>
      </c>
      <c r="D10" s="41">
        <v>4.3999999999999997E-2</v>
      </c>
      <c r="E10" s="41">
        <v>9.9000000000000005E-2</v>
      </c>
      <c r="F10" s="41">
        <v>0.08</v>
      </c>
      <c r="G10" s="41">
        <v>8.6999999999999994E-2</v>
      </c>
      <c r="H10" s="41">
        <v>0.13100000000000001</v>
      </c>
      <c r="I10" s="41">
        <v>0.11</v>
      </c>
      <c r="J10" s="41">
        <v>0.125</v>
      </c>
      <c r="K10" s="41">
        <v>0.05</v>
      </c>
      <c r="L10" s="41">
        <v>5.0999999999999997E-2</v>
      </c>
      <c r="M10" s="41">
        <v>0.05</v>
      </c>
      <c r="N10" s="40">
        <v>405</v>
      </c>
      <c r="P10" s="38" t="s">
        <v>23</v>
      </c>
      <c r="Q10" s="38">
        <f>SLOPE(Q3:Q8,$P$3:$P$8)</f>
        <v>3.3190476190476188E-4</v>
      </c>
      <c r="R10" s="38">
        <f>SLOPE(R3:R8,$P$3:$P$8)</f>
        <v>2.5214285714285719E-4</v>
      </c>
      <c r="S10" s="38">
        <f>SLOPE(S3:S8,$P$3:$P$8)</f>
        <v>3.0547619047619048E-4</v>
      </c>
    </row>
    <row r="11" spans="1:19" x14ac:dyDescent="0.2">
      <c r="A11" s="42" t="s">
        <v>16</v>
      </c>
      <c r="B11" s="41">
        <v>0.05</v>
      </c>
      <c r="C11" s="41">
        <v>0.05</v>
      </c>
      <c r="D11" s="41">
        <v>5.0999999999999997E-2</v>
      </c>
      <c r="E11" s="41">
        <v>0.05</v>
      </c>
      <c r="F11" s="41">
        <v>0.05</v>
      </c>
      <c r="G11" s="41">
        <v>5.0999999999999997E-2</v>
      </c>
      <c r="H11" s="41">
        <v>5.0999999999999997E-2</v>
      </c>
      <c r="I11" s="41">
        <v>5.0999999999999997E-2</v>
      </c>
      <c r="J11" s="41">
        <v>0.05</v>
      </c>
      <c r="K11" s="41">
        <v>0.05</v>
      </c>
      <c r="L11" s="41">
        <v>0.05</v>
      </c>
      <c r="M11" s="41">
        <v>0.05</v>
      </c>
      <c r="N11" s="40">
        <v>405</v>
      </c>
      <c r="P11" s="38" t="s">
        <v>22</v>
      </c>
      <c r="Q11" s="38">
        <f>_xlfn.STDEV.P(Q10:S10)</f>
        <v>3.3174413305448884E-5</v>
      </c>
    </row>
    <row r="12" spans="1:19" x14ac:dyDescent="0.2">
      <c r="P12" s="38" t="s">
        <v>21</v>
      </c>
      <c r="Q12" s="38">
        <f>AVERAGE(Q10:S10)</f>
        <v>2.9650793650793647E-4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4.2999999999999997E-2</v>
      </c>
      <c r="C14" s="41">
        <v>4.2999999999999997E-2</v>
      </c>
      <c r="D14" s="41">
        <v>4.3999999999999997E-2</v>
      </c>
      <c r="E14" s="41">
        <v>9.4E-2</v>
      </c>
      <c r="F14" s="41">
        <v>7.9000000000000001E-2</v>
      </c>
      <c r="G14" s="41">
        <v>8.6999999999999994E-2</v>
      </c>
      <c r="H14" s="41">
        <v>0.13</v>
      </c>
      <c r="I14" s="41">
        <v>0.11</v>
      </c>
      <c r="J14" s="41">
        <v>0.124</v>
      </c>
      <c r="K14" s="41">
        <v>0.17</v>
      </c>
      <c r="L14" s="41">
        <v>0.14299999999999999</v>
      </c>
      <c r="M14" s="41">
        <v>0.16800000000000001</v>
      </c>
      <c r="N14" s="40">
        <v>405</v>
      </c>
    </row>
    <row r="15" spans="1:19" x14ac:dyDescent="0.2">
      <c r="A15" s="42" t="s">
        <v>16</v>
      </c>
      <c r="B15" s="41">
        <v>0.05</v>
      </c>
      <c r="C15" s="41">
        <v>0.05</v>
      </c>
      <c r="D15" s="41">
        <v>5.0999999999999997E-2</v>
      </c>
      <c r="E15" s="41">
        <v>0.05</v>
      </c>
      <c r="F15" s="41">
        <v>0.05</v>
      </c>
      <c r="G15" s="41">
        <v>5.0999999999999997E-2</v>
      </c>
      <c r="H15" s="41">
        <v>5.0999999999999997E-2</v>
      </c>
      <c r="I15" s="41">
        <v>5.0999999999999997E-2</v>
      </c>
      <c r="J15" s="41">
        <v>0.05</v>
      </c>
      <c r="K15" s="41">
        <v>0.05</v>
      </c>
      <c r="L15" s="41">
        <v>0.05</v>
      </c>
      <c r="M15" s="41">
        <v>0.05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4.2999999999999997E-2</v>
      </c>
      <c r="C18" s="41">
        <v>4.3999999999999997E-2</v>
      </c>
      <c r="D18" s="41">
        <v>4.3999999999999997E-2</v>
      </c>
      <c r="E18" s="41">
        <v>9.0999999999999998E-2</v>
      </c>
      <c r="F18" s="41">
        <v>7.9000000000000001E-2</v>
      </c>
      <c r="G18" s="41">
        <v>8.6999999999999994E-2</v>
      </c>
      <c r="H18" s="41">
        <v>0.128</v>
      </c>
      <c r="I18" s="41">
        <v>0.108</v>
      </c>
      <c r="J18" s="41">
        <v>0.121</v>
      </c>
      <c r="K18" s="41">
        <v>0.16800000000000001</v>
      </c>
      <c r="L18" s="41">
        <v>0.14199999999999999</v>
      </c>
      <c r="M18" s="41">
        <v>0.16200000000000001</v>
      </c>
      <c r="N18" s="40">
        <v>405</v>
      </c>
    </row>
    <row r="19" spans="1:14" x14ac:dyDescent="0.2">
      <c r="A19" s="42" t="s">
        <v>16</v>
      </c>
      <c r="B19" s="41">
        <v>0.20399999999999999</v>
      </c>
      <c r="C19" s="41">
        <v>0.16700000000000001</v>
      </c>
      <c r="D19" s="41">
        <v>0.20699999999999999</v>
      </c>
      <c r="E19" s="41">
        <v>0.05</v>
      </c>
      <c r="F19" s="41">
        <v>0.05</v>
      </c>
      <c r="G19" s="41">
        <v>5.0999999999999997E-2</v>
      </c>
      <c r="H19" s="41">
        <v>5.0999999999999997E-2</v>
      </c>
      <c r="I19" s="41">
        <v>5.0999999999999997E-2</v>
      </c>
      <c r="J19" s="41">
        <v>0.05</v>
      </c>
      <c r="K19" s="41">
        <v>0.05</v>
      </c>
      <c r="L19" s="41">
        <v>0.05</v>
      </c>
      <c r="M19" s="41">
        <v>5.0999999999999997E-2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4.2999999999999997E-2</v>
      </c>
      <c r="C22" s="41">
        <v>4.3999999999999997E-2</v>
      </c>
      <c r="D22" s="41">
        <v>4.3999999999999997E-2</v>
      </c>
      <c r="E22" s="41">
        <v>9.0999999999999998E-2</v>
      </c>
      <c r="F22" s="41">
        <v>7.9000000000000001E-2</v>
      </c>
      <c r="G22" s="41">
        <v>8.5999999999999993E-2</v>
      </c>
      <c r="H22" s="41">
        <v>0.129</v>
      </c>
      <c r="I22" s="41">
        <v>0.108</v>
      </c>
      <c r="J22" s="41">
        <v>0.121</v>
      </c>
      <c r="K22" s="41">
        <v>0.16600000000000001</v>
      </c>
      <c r="L22" s="41">
        <v>0.14000000000000001</v>
      </c>
      <c r="M22" s="41">
        <v>0.159</v>
      </c>
      <c r="N22" s="40">
        <v>405</v>
      </c>
    </row>
    <row r="23" spans="1:14" x14ac:dyDescent="0.2">
      <c r="A23" s="42" t="s">
        <v>16</v>
      </c>
      <c r="B23" s="41">
        <v>0.20799999999999999</v>
      </c>
      <c r="C23" s="41">
        <v>0.16700000000000001</v>
      </c>
      <c r="D23" s="41">
        <v>0.20499999999999999</v>
      </c>
      <c r="E23" s="41">
        <v>0.25</v>
      </c>
      <c r="F23" s="41">
        <v>0.19600000000000001</v>
      </c>
      <c r="G23" s="41">
        <v>0.22</v>
      </c>
      <c r="H23" s="41">
        <v>5.0999999999999997E-2</v>
      </c>
      <c r="I23" s="41">
        <v>5.0999999999999997E-2</v>
      </c>
      <c r="J23" s="41">
        <v>0.05</v>
      </c>
      <c r="K23" s="41">
        <v>0.05</v>
      </c>
      <c r="L23" s="41">
        <v>0.05</v>
      </c>
      <c r="M23" s="41">
        <v>5.0999999999999997E-2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B3BE2-7788-8D40-88F9-090737DDFE7A}">
  <dimension ref="A1:S23"/>
  <sheetViews>
    <sheetView workbookViewId="0">
      <selection activeCell="P13" sqref="P13:R16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7">
        <v>4.7E-2</v>
      </c>
      <c r="C2" s="47">
        <v>4.2000000000000003E-2</v>
      </c>
      <c r="D2" s="47">
        <v>4.2999999999999997E-2</v>
      </c>
      <c r="E2" s="47">
        <v>0.05</v>
      </c>
      <c r="F2" s="47">
        <v>0.05</v>
      </c>
      <c r="G2" s="47">
        <v>0.05</v>
      </c>
      <c r="H2" s="47">
        <v>5.0999999999999997E-2</v>
      </c>
      <c r="I2" s="47">
        <v>0.05</v>
      </c>
      <c r="J2" s="47">
        <v>0.05</v>
      </c>
      <c r="K2" s="47">
        <v>0.05</v>
      </c>
      <c r="L2" s="47">
        <v>5.0999999999999997E-2</v>
      </c>
      <c r="M2" s="47">
        <v>0.05</v>
      </c>
      <c r="N2" s="40">
        <v>405</v>
      </c>
      <c r="P2" s="46" t="s">
        <v>27</v>
      </c>
      <c r="Q2" s="44" t="s">
        <v>26</v>
      </c>
      <c r="R2" s="44" t="s">
        <v>25</v>
      </c>
      <c r="S2" s="44" t="s">
        <v>24</v>
      </c>
    </row>
    <row r="3" spans="1:19" x14ac:dyDescent="0.2">
      <c r="A3" s="42" t="s">
        <v>16</v>
      </c>
      <c r="B3" s="47">
        <v>5.2999999999999999E-2</v>
      </c>
      <c r="C3" s="47">
        <v>0.05</v>
      </c>
      <c r="D3" s="47">
        <v>5.0999999999999997E-2</v>
      </c>
      <c r="E3" s="47">
        <v>0.05</v>
      </c>
      <c r="F3" s="47">
        <v>0.05</v>
      </c>
      <c r="G3" s="47">
        <v>5.1999999999999998E-2</v>
      </c>
      <c r="H3" s="47">
        <v>5.7000000000000002E-2</v>
      </c>
      <c r="I3" s="47">
        <v>5.0999999999999997E-2</v>
      </c>
      <c r="J3" s="47">
        <v>5.0999999999999997E-2</v>
      </c>
      <c r="K3" s="47">
        <v>0.05</v>
      </c>
      <c r="L3" s="47">
        <v>0.05</v>
      </c>
      <c r="M3" s="47">
        <v>5.0999999999999997E-2</v>
      </c>
      <c r="N3" s="40">
        <v>405</v>
      </c>
      <c r="P3" s="46">
        <v>0</v>
      </c>
      <c r="Q3" s="44">
        <f>B2</f>
        <v>4.7E-2</v>
      </c>
      <c r="R3" s="44">
        <f>C2</f>
        <v>4.2000000000000003E-2</v>
      </c>
      <c r="S3" s="44">
        <f>D2</f>
        <v>4.2999999999999997E-2</v>
      </c>
    </row>
    <row r="4" spans="1:19" x14ac:dyDescent="0.2">
      <c r="P4" s="45">
        <v>120</v>
      </c>
      <c r="Q4" s="44">
        <f>E6</f>
        <v>0.10100000000000001</v>
      </c>
      <c r="R4" s="44">
        <f>F6</f>
        <v>9.4E-2</v>
      </c>
      <c r="S4" s="44">
        <f>G6</f>
        <v>0.10299999999999999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0.14599999999999999</v>
      </c>
      <c r="R5" s="44">
        <f>I10</f>
        <v>0.13400000000000001</v>
      </c>
      <c r="S5" s="44">
        <f>J10</f>
        <v>0.14799999999999999</v>
      </c>
    </row>
    <row r="6" spans="1:19" x14ac:dyDescent="0.2">
      <c r="A6" s="42" t="s">
        <v>17</v>
      </c>
      <c r="B6" s="41">
        <v>4.7E-2</v>
      </c>
      <c r="C6" s="41">
        <v>4.2000000000000003E-2</v>
      </c>
      <c r="D6" s="41">
        <v>4.2999999999999997E-2</v>
      </c>
      <c r="E6" s="41">
        <v>0.10100000000000001</v>
      </c>
      <c r="F6" s="41">
        <v>9.4E-2</v>
      </c>
      <c r="G6" s="41">
        <v>0.10299999999999999</v>
      </c>
      <c r="H6" s="41">
        <v>5.0999999999999997E-2</v>
      </c>
      <c r="I6" s="41">
        <v>0.05</v>
      </c>
      <c r="J6" s="41">
        <v>0.05</v>
      </c>
      <c r="K6" s="41">
        <v>0.05</v>
      </c>
      <c r="L6" s="41">
        <v>5.0999999999999997E-2</v>
      </c>
      <c r="M6" s="41">
        <v>0.05</v>
      </c>
      <c r="N6" s="40">
        <v>405</v>
      </c>
      <c r="P6" s="45">
        <v>360</v>
      </c>
      <c r="Q6" s="44">
        <f>K14</f>
        <v>0.192</v>
      </c>
      <c r="R6" s="44">
        <f>L14</f>
        <v>0.17299999999999999</v>
      </c>
      <c r="S6" s="44">
        <f>M14</f>
        <v>0.19600000000000001</v>
      </c>
    </row>
    <row r="7" spans="1:19" x14ac:dyDescent="0.2">
      <c r="A7" s="42" t="s">
        <v>16</v>
      </c>
      <c r="B7" s="41">
        <v>5.2999999999999999E-2</v>
      </c>
      <c r="C7" s="41">
        <v>0.05</v>
      </c>
      <c r="D7" s="41">
        <v>5.0999999999999997E-2</v>
      </c>
      <c r="E7" s="41">
        <v>5.0999999999999997E-2</v>
      </c>
      <c r="F7" s="41">
        <v>5.0999999999999997E-2</v>
      </c>
      <c r="G7" s="41">
        <v>5.1999999999999998E-2</v>
      </c>
      <c r="H7" s="41">
        <v>5.7000000000000002E-2</v>
      </c>
      <c r="I7" s="41">
        <v>5.0999999999999997E-2</v>
      </c>
      <c r="J7" s="41">
        <v>5.0999999999999997E-2</v>
      </c>
      <c r="K7" s="41">
        <v>0.05</v>
      </c>
      <c r="L7" s="41">
        <v>0.05</v>
      </c>
      <c r="M7" s="41">
        <v>5.0999999999999997E-2</v>
      </c>
      <c r="N7" s="40">
        <v>405</v>
      </c>
      <c r="P7" s="46">
        <v>480</v>
      </c>
      <c r="Q7" s="44">
        <f>B19</f>
        <v>0.23400000000000001</v>
      </c>
      <c r="R7" s="44">
        <f>C19</f>
        <v>0.22</v>
      </c>
      <c r="S7" s="44">
        <f>D19</f>
        <v>0.23200000000000001</v>
      </c>
    </row>
    <row r="8" spans="1:19" x14ac:dyDescent="0.2">
      <c r="P8" s="45">
        <v>600</v>
      </c>
      <c r="Q8" s="44">
        <f>E23</f>
        <v>0.26600000000000001</v>
      </c>
      <c r="R8" s="44">
        <f>F23</f>
        <v>0.249</v>
      </c>
      <c r="S8" s="44">
        <f>G23</f>
        <v>0.25700000000000001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4.7E-2</v>
      </c>
      <c r="C10" s="41">
        <v>4.2999999999999997E-2</v>
      </c>
      <c r="D10" s="41">
        <v>4.3999999999999997E-2</v>
      </c>
      <c r="E10" s="41">
        <v>0.10100000000000001</v>
      </c>
      <c r="F10" s="41">
        <v>9.4E-2</v>
      </c>
      <c r="G10" s="41">
        <v>0.10299999999999999</v>
      </c>
      <c r="H10" s="41">
        <v>0.14599999999999999</v>
      </c>
      <c r="I10" s="41">
        <v>0.13400000000000001</v>
      </c>
      <c r="J10" s="41">
        <v>0.14799999999999999</v>
      </c>
      <c r="K10" s="41">
        <v>0.05</v>
      </c>
      <c r="L10" s="41">
        <v>5.0999999999999997E-2</v>
      </c>
      <c r="M10" s="41">
        <v>0.05</v>
      </c>
      <c r="N10" s="40">
        <v>405</v>
      </c>
      <c r="P10" s="38" t="s">
        <v>23</v>
      </c>
      <c r="Q10" s="38">
        <f>SLOPE(Q3:Q8,$P$3:$P$8)</f>
        <v>3.6666666666666667E-4</v>
      </c>
      <c r="R10" s="38">
        <f>SLOPE(R3:R8,$P$3:$P$8)</f>
        <v>3.4571428571428568E-4</v>
      </c>
      <c r="S10" s="38">
        <f>SLOPE(S3:S8,$P$3:$P$8)</f>
        <v>3.5833333333333333E-4</v>
      </c>
    </row>
    <row r="11" spans="1:19" x14ac:dyDescent="0.2">
      <c r="A11" s="42" t="s">
        <v>16</v>
      </c>
      <c r="B11" s="41">
        <v>5.2999999999999999E-2</v>
      </c>
      <c r="C11" s="41">
        <v>0.05</v>
      </c>
      <c r="D11" s="41">
        <v>5.0999999999999997E-2</v>
      </c>
      <c r="E11" s="41">
        <v>0.05</v>
      </c>
      <c r="F11" s="41">
        <v>5.0999999999999997E-2</v>
      </c>
      <c r="G11" s="41">
        <v>5.1999999999999998E-2</v>
      </c>
      <c r="H11" s="41">
        <v>5.7000000000000002E-2</v>
      </c>
      <c r="I11" s="41">
        <v>5.0999999999999997E-2</v>
      </c>
      <c r="J11" s="41">
        <v>5.0999999999999997E-2</v>
      </c>
      <c r="K11" s="41">
        <v>0.05</v>
      </c>
      <c r="L11" s="41">
        <v>0.05</v>
      </c>
      <c r="M11" s="41">
        <v>5.0999999999999997E-2</v>
      </c>
      <c r="N11" s="40">
        <v>405</v>
      </c>
      <c r="P11" s="38" t="s">
        <v>22</v>
      </c>
      <c r="Q11" s="38">
        <f>_xlfn.STDEV.P(Q10:S10)</f>
        <v>8.6132138461135198E-6</v>
      </c>
    </row>
    <row r="12" spans="1:19" x14ac:dyDescent="0.2">
      <c r="P12" s="38" t="s">
        <v>21</v>
      </c>
      <c r="Q12" s="38">
        <f>AVERAGE(Q10:S10)</f>
        <v>3.5690476190476189E-4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4.7E-2</v>
      </c>
      <c r="C14" s="41">
        <v>4.2999999999999997E-2</v>
      </c>
      <c r="D14" s="41">
        <v>4.3999999999999997E-2</v>
      </c>
      <c r="E14" s="41">
        <v>9.9000000000000005E-2</v>
      </c>
      <c r="F14" s="41">
        <v>9.2999999999999999E-2</v>
      </c>
      <c r="G14" s="41">
        <v>0.10199999999999999</v>
      </c>
      <c r="H14" s="41">
        <v>0.14599999999999999</v>
      </c>
      <c r="I14" s="41">
        <v>0.13400000000000001</v>
      </c>
      <c r="J14" s="41">
        <v>0.14799999999999999</v>
      </c>
      <c r="K14" s="41">
        <v>0.192</v>
      </c>
      <c r="L14" s="41">
        <v>0.17299999999999999</v>
      </c>
      <c r="M14" s="41">
        <v>0.19600000000000001</v>
      </c>
      <c r="N14" s="40">
        <v>405</v>
      </c>
    </row>
    <row r="15" spans="1:19" x14ac:dyDescent="0.2">
      <c r="A15" s="42" t="s">
        <v>16</v>
      </c>
      <c r="B15" s="41">
        <v>5.2999999999999999E-2</v>
      </c>
      <c r="C15" s="41">
        <v>0.05</v>
      </c>
      <c r="D15" s="41">
        <v>5.0999999999999997E-2</v>
      </c>
      <c r="E15" s="41">
        <v>5.0999999999999997E-2</v>
      </c>
      <c r="F15" s="41">
        <v>5.0999999999999997E-2</v>
      </c>
      <c r="G15" s="41">
        <v>5.1999999999999998E-2</v>
      </c>
      <c r="H15" s="41">
        <v>5.7000000000000002E-2</v>
      </c>
      <c r="I15" s="41">
        <v>5.0999999999999997E-2</v>
      </c>
      <c r="J15" s="41">
        <v>5.0999999999999997E-2</v>
      </c>
      <c r="K15" s="41">
        <v>0.05</v>
      </c>
      <c r="L15" s="41">
        <v>0.05</v>
      </c>
      <c r="M15" s="41">
        <v>5.0999999999999997E-2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4.7E-2</v>
      </c>
      <c r="C18" s="41">
        <v>4.2999999999999997E-2</v>
      </c>
      <c r="D18" s="41">
        <v>4.3999999999999997E-2</v>
      </c>
      <c r="E18" s="41">
        <v>0.1</v>
      </c>
      <c r="F18" s="41">
        <v>9.2999999999999999E-2</v>
      </c>
      <c r="G18" s="41">
        <v>0.10199999999999999</v>
      </c>
      <c r="H18" s="41">
        <v>0.14499999999999999</v>
      </c>
      <c r="I18" s="41">
        <v>0.13100000000000001</v>
      </c>
      <c r="J18" s="41">
        <v>0.14399999999999999</v>
      </c>
      <c r="K18" s="41">
        <v>0.191</v>
      </c>
      <c r="L18" s="41">
        <v>0.17699999999999999</v>
      </c>
      <c r="M18" s="41">
        <v>0.19500000000000001</v>
      </c>
      <c r="N18" s="40">
        <v>405</v>
      </c>
    </row>
    <row r="19" spans="1:14" x14ac:dyDescent="0.2">
      <c r="A19" s="42" t="s">
        <v>16</v>
      </c>
      <c r="B19" s="41">
        <v>0.23400000000000001</v>
      </c>
      <c r="C19" s="41">
        <v>0.22</v>
      </c>
      <c r="D19" s="41">
        <v>0.23200000000000001</v>
      </c>
      <c r="E19" s="41">
        <v>5.0999999999999997E-2</v>
      </c>
      <c r="F19" s="41">
        <v>0.05</v>
      </c>
      <c r="G19" s="41">
        <v>5.1999999999999998E-2</v>
      </c>
      <c r="H19" s="41">
        <v>5.7000000000000002E-2</v>
      </c>
      <c r="I19" s="41">
        <v>5.0999999999999997E-2</v>
      </c>
      <c r="J19" s="41">
        <v>5.0999999999999997E-2</v>
      </c>
      <c r="K19" s="41">
        <v>0.05</v>
      </c>
      <c r="L19" s="41">
        <v>0.05</v>
      </c>
      <c r="M19" s="41">
        <v>5.0999999999999997E-2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4.7E-2</v>
      </c>
      <c r="C22" s="41">
        <v>4.2999999999999997E-2</v>
      </c>
      <c r="D22" s="41">
        <v>4.3999999999999997E-2</v>
      </c>
      <c r="E22" s="41">
        <v>0.1</v>
      </c>
      <c r="F22" s="41">
        <v>9.2999999999999999E-2</v>
      </c>
      <c r="G22" s="41">
        <v>0.10299999999999999</v>
      </c>
      <c r="H22" s="41">
        <v>0.14299999999999999</v>
      </c>
      <c r="I22" s="41">
        <v>0.13100000000000001</v>
      </c>
      <c r="J22" s="41">
        <v>0.14499999999999999</v>
      </c>
      <c r="K22" s="41">
        <v>0.188</v>
      </c>
      <c r="L22" s="41">
        <v>0.17399999999999999</v>
      </c>
      <c r="M22" s="41">
        <v>0.191</v>
      </c>
      <c r="N22" s="40">
        <v>405</v>
      </c>
    </row>
    <row r="23" spans="1:14" x14ac:dyDescent="0.2">
      <c r="A23" s="42" t="s">
        <v>16</v>
      </c>
      <c r="B23" s="41">
        <v>0.23200000000000001</v>
      </c>
      <c r="C23" s="41">
        <v>0.21099999999999999</v>
      </c>
      <c r="D23" s="41">
        <v>0.23100000000000001</v>
      </c>
      <c r="E23" s="41">
        <v>0.26600000000000001</v>
      </c>
      <c r="F23" s="41">
        <v>0.249</v>
      </c>
      <c r="G23" s="41">
        <v>0.25700000000000001</v>
      </c>
      <c r="H23" s="41">
        <v>5.7000000000000002E-2</v>
      </c>
      <c r="I23" s="41">
        <v>5.0999999999999997E-2</v>
      </c>
      <c r="J23" s="41">
        <v>5.0999999999999997E-2</v>
      </c>
      <c r="K23" s="41">
        <v>0.05</v>
      </c>
      <c r="L23" s="41">
        <v>0.05</v>
      </c>
      <c r="M23" s="41">
        <v>5.0999999999999997E-2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EC1EB-7C31-FD4E-9E70-48B668A405B0}">
  <dimension ref="A1:S23"/>
  <sheetViews>
    <sheetView workbookViewId="0">
      <selection activeCell="P13" sqref="P13:Q14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7" width="11.83203125" style="38" bestFit="1" customWidth="1"/>
    <col min="18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7">
        <v>4.8000000000000001E-2</v>
      </c>
      <c r="C2" s="47">
        <v>4.7E-2</v>
      </c>
      <c r="D2" s="47">
        <v>5.0999999999999997E-2</v>
      </c>
      <c r="E2" s="47">
        <v>0.05</v>
      </c>
      <c r="F2" s="47">
        <v>0.05</v>
      </c>
      <c r="G2" s="47">
        <v>5.0999999999999997E-2</v>
      </c>
      <c r="H2" s="47">
        <v>0.05</v>
      </c>
      <c r="I2" s="47">
        <v>0.05</v>
      </c>
      <c r="J2" s="47">
        <v>5.0999999999999997E-2</v>
      </c>
      <c r="K2" s="47">
        <v>5.1999999999999998E-2</v>
      </c>
      <c r="L2" s="47">
        <v>0.05</v>
      </c>
      <c r="M2" s="47">
        <v>5.0999999999999997E-2</v>
      </c>
      <c r="N2" s="40">
        <v>405</v>
      </c>
      <c r="P2" s="46" t="s">
        <v>27</v>
      </c>
      <c r="Q2" s="44" t="s">
        <v>26</v>
      </c>
      <c r="R2" s="44" t="s">
        <v>25</v>
      </c>
      <c r="S2" s="44"/>
    </row>
    <row r="3" spans="1:19" x14ac:dyDescent="0.2">
      <c r="A3" s="42" t="s">
        <v>16</v>
      </c>
      <c r="B3" s="47">
        <v>0.05</v>
      </c>
      <c r="C3" s="47">
        <v>0.05</v>
      </c>
      <c r="D3" s="47">
        <v>0.05</v>
      </c>
      <c r="E3" s="47">
        <v>0.05</v>
      </c>
      <c r="F3" s="47">
        <v>0.05</v>
      </c>
      <c r="G3" s="47">
        <v>0.05</v>
      </c>
      <c r="H3" s="47">
        <v>5.0999999999999997E-2</v>
      </c>
      <c r="I3" s="47">
        <v>0.05</v>
      </c>
      <c r="J3" s="47">
        <v>0.05</v>
      </c>
      <c r="K3" s="47">
        <v>0.05</v>
      </c>
      <c r="L3" s="47">
        <v>0.05</v>
      </c>
      <c r="M3" s="47">
        <v>5.0999999999999997E-2</v>
      </c>
      <c r="N3" s="40">
        <v>405</v>
      </c>
      <c r="P3" s="46">
        <v>0</v>
      </c>
      <c r="Q3" s="44">
        <f>B2</f>
        <v>4.8000000000000001E-2</v>
      </c>
      <c r="R3" s="44">
        <f>C2</f>
        <v>4.7E-2</v>
      </c>
      <c r="S3" s="44"/>
    </row>
    <row r="4" spans="1:19" x14ac:dyDescent="0.2">
      <c r="P4" s="45">
        <v>120</v>
      </c>
      <c r="Q4" s="44">
        <f>D6</f>
        <v>0.16</v>
      </c>
      <c r="R4" s="44">
        <f>E6</f>
        <v>0.16900000000000001</v>
      </c>
      <c r="S4" s="44"/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F10</f>
        <v>0.26400000000000001</v>
      </c>
      <c r="R5" s="44">
        <f>G10</f>
        <v>0.28899999999999998</v>
      </c>
      <c r="S5" s="44"/>
    </row>
    <row r="6" spans="1:19" x14ac:dyDescent="0.2">
      <c r="A6" s="42" t="s">
        <v>17</v>
      </c>
      <c r="B6" s="41">
        <v>7.0999999999999994E-2</v>
      </c>
      <c r="C6" s="41">
        <v>7.0999999999999994E-2</v>
      </c>
      <c r="D6" s="41">
        <v>0.16</v>
      </c>
      <c r="E6" s="41">
        <v>0.16900000000000001</v>
      </c>
      <c r="F6" s="41">
        <v>0.05</v>
      </c>
      <c r="G6" s="41">
        <v>5.0999999999999997E-2</v>
      </c>
      <c r="H6" s="41">
        <v>0.05</v>
      </c>
      <c r="I6" s="41">
        <v>0.05</v>
      </c>
      <c r="J6" s="41">
        <v>5.0999999999999997E-2</v>
      </c>
      <c r="K6" s="41">
        <v>5.1999999999999998E-2</v>
      </c>
      <c r="L6" s="41">
        <v>0.05</v>
      </c>
      <c r="M6" s="41">
        <v>5.0999999999999997E-2</v>
      </c>
      <c r="N6" s="40">
        <v>405</v>
      </c>
      <c r="P6" s="45">
        <v>360</v>
      </c>
      <c r="Q6" s="44">
        <f>H14</f>
        <v>0.36399999999999999</v>
      </c>
      <c r="R6" s="44">
        <f>I14</f>
        <v>0.39600000000000002</v>
      </c>
      <c r="S6" s="44"/>
    </row>
    <row r="7" spans="1:19" x14ac:dyDescent="0.2">
      <c r="A7" s="42" t="s">
        <v>16</v>
      </c>
      <c r="B7" s="41">
        <v>0.05</v>
      </c>
      <c r="C7" s="41">
        <v>5.0999999999999997E-2</v>
      </c>
      <c r="D7" s="41">
        <v>0.05</v>
      </c>
      <c r="E7" s="41">
        <v>0.05</v>
      </c>
      <c r="F7" s="41">
        <v>0.05</v>
      </c>
      <c r="G7" s="41">
        <v>0.05</v>
      </c>
      <c r="H7" s="41">
        <v>5.0999999999999997E-2</v>
      </c>
      <c r="I7" s="41">
        <v>0.05</v>
      </c>
      <c r="J7" s="41">
        <v>0.05</v>
      </c>
      <c r="K7" s="41">
        <v>0.05</v>
      </c>
      <c r="L7" s="41">
        <v>0.05</v>
      </c>
      <c r="M7" s="41">
        <v>5.0999999999999997E-2</v>
      </c>
      <c r="N7" s="40">
        <v>405</v>
      </c>
      <c r="P7" s="46">
        <v>480</v>
      </c>
      <c r="Q7" s="44">
        <f>J18</f>
        <v>0.47899999999999998</v>
      </c>
      <c r="R7" s="44">
        <f>K18</f>
        <v>0.52</v>
      </c>
      <c r="S7" s="44"/>
    </row>
    <row r="8" spans="1:19" x14ac:dyDescent="0.2">
      <c r="P8" s="45">
        <v>600</v>
      </c>
      <c r="Q8" s="44">
        <f>L22</f>
        <v>0.58799999999999997</v>
      </c>
      <c r="R8" s="44">
        <f>M22</f>
        <v>0.63900000000000001</v>
      </c>
      <c r="S8" s="44"/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9.4E-2</v>
      </c>
      <c r="C10" s="41">
        <v>9.5000000000000001E-2</v>
      </c>
      <c r="D10" s="41">
        <v>0.16700000000000001</v>
      </c>
      <c r="E10" s="41">
        <v>0.17499999999999999</v>
      </c>
      <c r="F10" s="41">
        <v>0.26400000000000001</v>
      </c>
      <c r="G10" s="41">
        <v>0.28899999999999998</v>
      </c>
      <c r="H10" s="41">
        <v>0.05</v>
      </c>
      <c r="I10" s="41">
        <v>0.05</v>
      </c>
      <c r="J10" s="41">
        <v>5.0999999999999997E-2</v>
      </c>
      <c r="K10" s="41">
        <v>5.0999999999999997E-2</v>
      </c>
      <c r="L10" s="41">
        <v>0.05</v>
      </c>
      <c r="M10" s="41">
        <v>5.0999999999999997E-2</v>
      </c>
      <c r="N10" s="40">
        <v>405</v>
      </c>
      <c r="P10" s="38" t="s">
        <v>23</v>
      </c>
      <c r="Q10" s="38">
        <f>SLOPE(Q3:Q8,$P$3:$P$8)</f>
        <v>8.9452380952380946E-4</v>
      </c>
      <c r="R10" s="38">
        <f>SLOPE(R3:R8,$P$3:$P$8)</f>
        <v>9.8095238095238096E-4</v>
      </c>
    </row>
    <row r="11" spans="1:19" x14ac:dyDescent="0.2">
      <c r="A11" s="42" t="s">
        <v>16</v>
      </c>
      <c r="B11" s="41">
        <v>5.0999999999999997E-2</v>
      </c>
      <c r="C11" s="41">
        <v>0.05</v>
      </c>
      <c r="D11" s="41">
        <v>0.05</v>
      </c>
      <c r="E11" s="41">
        <v>0.05</v>
      </c>
      <c r="F11" s="41">
        <v>0.05</v>
      </c>
      <c r="G11" s="41">
        <v>0.05</v>
      </c>
      <c r="H11" s="41">
        <v>5.0999999999999997E-2</v>
      </c>
      <c r="I11" s="41">
        <v>0.05</v>
      </c>
      <c r="J11" s="41">
        <v>0.05</v>
      </c>
      <c r="K11" s="41">
        <v>0.05</v>
      </c>
      <c r="L11" s="41">
        <v>0.05</v>
      </c>
      <c r="M11" s="41">
        <v>5.0999999999999997E-2</v>
      </c>
      <c r="N11" s="40">
        <v>405</v>
      </c>
      <c r="P11" s="38" t="s">
        <v>22</v>
      </c>
      <c r="Q11" s="38">
        <f>_xlfn.STDEV.P(Q10:R10)</f>
        <v>4.321428571428575E-5</v>
      </c>
    </row>
    <row r="12" spans="1:19" x14ac:dyDescent="0.2">
      <c r="P12" s="38" t="s">
        <v>21</v>
      </c>
      <c r="Q12" s="38">
        <f>AVERAGE(Q10:R10)</f>
        <v>9.3773809523809521E-4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0.114</v>
      </c>
      <c r="C14" s="41">
        <v>0.115</v>
      </c>
      <c r="D14" s="41">
        <v>0.17100000000000001</v>
      </c>
      <c r="E14" s="41">
        <v>0.17899999999999999</v>
      </c>
      <c r="F14" s="41">
        <v>0.26600000000000001</v>
      </c>
      <c r="G14" s="41">
        <v>0.29099999999999998</v>
      </c>
      <c r="H14" s="41">
        <v>0.36399999999999999</v>
      </c>
      <c r="I14" s="41">
        <v>0.39600000000000002</v>
      </c>
      <c r="J14" s="41">
        <v>5.0999999999999997E-2</v>
      </c>
      <c r="K14" s="41">
        <v>5.1999999999999998E-2</v>
      </c>
      <c r="L14" s="41">
        <v>0.05</v>
      </c>
      <c r="M14" s="41">
        <v>5.0999999999999997E-2</v>
      </c>
      <c r="N14" s="40">
        <v>405</v>
      </c>
    </row>
    <row r="15" spans="1:19" x14ac:dyDescent="0.2">
      <c r="A15" s="42" t="s">
        <v>16</v>
      </c>
      <c r="B15" s="41">
        <v>0.05</v>
      </c>
      <c r="C15" s="41">
        <v>0.05</v>
      </c>
      <c r="D15" s="41">
        <v>0.05</v>
      </c>
      <c r="E15" s="41">
        <v>0.05</v>
      </c>
      <c r="F15" s="41">
        <v>0.05</v>
      </c>
      <c r="G15" s="41">
        <v>0.05</v>
      </c>
      <c r="H15" s="41">
        <v>5.0999999999999997E-2</v>
      </c>
      <c r="I15" s="41">
        <v>0.05</v>
      </c>
      <c r="J15" s="41">
        <v>0.05</v>
      </c>
      <c r="K15" s="41">
        <v>0.05</v>
      </c>
      <c r="L15" s="41">
        <v>0.05</v>
      </c>
      <c r="M15" s="41">
        <v>5.0999999999999997E-2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0.13500000000000001</v>
      </c>
      <c r="C18" s="41">
        <v>0.13800000000000001</v>
      </c>
      <c r="D18" s="41">
        <v>0.17899999999999999</v>
      </c>
      <c r="E18" s="41">
        <v>0.185</v>
      </c>
      <c r="F18" s="41">
        <v>0.26400000000000001</v>
      </c>
      <c r="G18" s="41">
        <v>0.29299999999999998</v>
      </c>
      <c r="H18" s="41">
        <v>0.36299999999999999</v>
      </c>
      <c r="I18" s="41">
        <v>0.39500000000000002</v>
      </c>
      <c r="J18" s="41">
        <v>0.47899999999999998</v>
      </c>
      <c r="K18" s="41">
        <v>0.52</v>
      </c>
      <c r="L18" s="41">
        <v>0.05</v>
      </c>
      <c r="M18" s="41">
        <v>5.0999999999999997E-2</v>
      </c>
      <c r="N18" s="40">
        <v>405</v>
      </c>
    </row>
    <row r="19" spans="1:14" x14ac:dyDescent="0.2">
      <c r="A19" s="42" t="s">
        <v>16</v>
      </c>
      <c r="B19" s="41">
        <v>0.39700000000000002</v>
      </c>
      <c r="C19" s="41">
        <v>0.33200000000000002</v>
      </c>
      <c r="D19" s="41">
        <v>0.39900000000000002</v>
      </c>
      <c r="E19" s="41">
        <v>0.05</v>
      </c>
      <c r="F19" s="41">
        <v>0.05</v>
      </c>
      <c r="G19" s="41">
        <v>0.05</v>
      </c>
      <c r="H19" s="41">
        <v>5.0999999999999997E-2</v>
      </c>
      <c r="I19" s="41">
        <v>0.05</v>
      </c>
      <c r="J19" s="41">
        <v>0.05</v>
      </c>
      <c r="K19" s="41">
        <v>0.05</v>
      </c>
      <c r="L19" s="41">
        <v>0.05</v>
      </c>
      <c r="M19" s="41">
        <v>5.0999999999999997E-2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0.157</v>
      </c>
      <c r="C22" s="41">
        <v>0.159</v>
      </c>
      <c r="D22" s="41">
        <v>0.188</v>
      </c>
      <c r="E22" s="41">
        <v>0.193</v>
      </c>
      <c r="F22" s="41">
        <v>0.26700000000000002</v>
      </c>
      <c r="G22" s="41">
        <v>0.29499999999999998</v>
      </c>
      <c r="H22" s="41">
        <v>0.35799999999999998</v>
      </c>
      <c r="I22" s="41">
        <v>0.39</v>
      </c>
      <c r="J22" s="41">
        <v>0.47599999999999998</v>
      </c>
      <c r="K22" s="41">
        <v>0.51800000000000002</v>
      </c>
      <c r="L22" s="41">
        <v>0.58799999999999997</v>
      </c>
      <c r="M22" s="41">
        <v>0.63900000000000001</v>
      </c>
      <c r="N22" s="40">
        <v>405</v>
      </c>
    </row>
    <row r="23" spans="1:14" x14ac:dyDescent="0.2">
      <c r="A23" s="42" t="s">
        <v>16</v>
      </c>
      <c r="B23" s="41">
        <v>0.39500000000000002</v>
      </c>
      <c r="C23" s="41">
        <v>0.32900000000000001</v>
      </c>
      <c r="D23" s="41">
        <v>0.39700000000000002</v>
      </c>
      <c r="E23" s="41">
        <v>0.48099999999999998</v>
      </c>
      <c r="F23" s="41">
        <v>0.40600000000000003</v>
      </c>
      <c r="G23" s="41">
        <v>0.48799999999999999</v>
      </c>
      <c r="H23" s="41">
        <v>5.0999999999999997E-2</v>
      </c>
      <c r="I23" s="41">
        <v>0.05</v>
      </c>
      <c r="J23" s="41">
        <v>0.05</v>
      </c>
      <c r="K23" s="41">
        <v>0.05</v>
      </c>
      <c r="L23" s="41">
        <v>0.05</v>
      </c>
      <c r="M23" s="41">
        <v>5.0999999999999997E-2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399F0-A04E-FE4F-A61A-5642D977018F}">
  <dimension ref="A1:S23"/>
  <sheetViews>
    <sheetView workbookViewId="0">
      <selection activeCell="P13" sqref="P13:Q14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7" width="11.83203125" style="38" bestFit="1" customWidth="1"/>
    <col min="18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7">
        <v>5.0999999999999997E-2</v>
      </c>
      <c r="C2" s="47">
        <v>4.2999999999999997E-2</v>
      </c>
      <c r="D2" s="47">
        <v>4.9000000000000002E-2</v>
      </c>
      <c r="E2" s="47">
        <v>4.9000000000000002E-2</v>
      </c>
      <c r="F2" s="47">
        <v>0.05</v>
      </c>
      <c r="G2" s="47">
        <v>0.05</v>
      </c>
      <c r="H2" s="47">
        <v>0.05</v>
      </c>
      <c r="I2" s="47">
        <v>5.0999999999999997E-2</v>
      </c>
      <c r="J2" s="47">
        <v>5.0999999999999997E-2</v>
      </c>
      <c r="K2" s="47">
        <v>0.05</v>
      </c>
      <c r="L2" s="47">
        <v>0.05</v>
      </c>
      <c r="M2" s="47">
        <v>5.0999999999999997E-2</v>
      </c>
      <c r="N2" s="40">
        <v>405</v>
      </c>
      <c r="P2" s="46" t="s">
        <v>27</v>
      </c>
      <c r="Q2" s="44" t="s">
        <v>26</v>
      </c>
      <c r="R2" s="44" t="s">
        <v>25</v>
      </c>
      <c r="S2" s="44"/>
    </row>
    <row r="3" spans="1:19" x14ac:dyDescent="0.2">
      <c r="A3" s="42" t="s">
        <v>16</v>
      </c>
      <c r="B3" s="47">
        <v>0.05</v>
      </c>
      <c r="C3" s="47">
        <v>0.05</v>
      </c>
      <c r="D3" s="47">
        <v>0.05</v>
      </c>
      <c r="E3" s="47">
        <v>0.05</v>
      </c>
      <c r="F3" s="47">
        <v>0.05</v>
      </c>
      <c r="G3" s="47">
        <v>0.05</v>
      </c>
      <c r="H3" s="47">
        <v>5.0999999999999997E-2</v>
      </c>
      <c r="I3" s="47">
        <v>0.05</v>
      </c>
      <c r="J3" s="47">
        <v>0.05</v>
      </c>
      <c r="K3" s="47">
        <v>0.05</v>
      </c>
      <c r="L3" s="47">
        <v>0.05</v>
      </c>
      <c r="M3" s="47">
        <v>5.0999999999999997E-2</v>
      </c>
      <c r="N3" s="40">
        <v>405</v>
      </c>
      <c r="P3" s="46">
        <v>0</v>
      </c>
      <c r="Q3" s="44">
        <f>B2</f>
        <v>5.0999999999999997E-2</v>
      </c>
      <c r="R3" s="44">
        <f>C2</f>
        <v>4.2999999999999997E-2</v>
      </c>
      <c r="S3" s="44"/>
    </row>
    <row r="4" spans="1:19" x14ac:dyDescent="0.2">
      <c r="P4" s="45">
        <v>120</v>
      </c>
      <c r="Q4" s="44">
        <f>D6</f>
        <v>0.10299999999999999</v>
      </c>
      <c r="R4" s="44">
        <f>E6</f>
        <v>0.11700000000000001</v>
      </c>
      <c r="S4" s="44"/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F10</f>
        <v>0.183</v>
      </c>
      <c r="R5" s="44">
        <f>G10</f>
        <v>0.19400000000000001</v>
      </c>
      <c r="S5" s="44"/>
    </row>
    <row r="6" spans="1:19" x14ac:dyDescent="0.2">
      <c r="A6" s="42" t="s">
        <v>17</v>
      </c>
      <c r="B6" s="41">
        <v>5.3999999999999999E-2</v>
      </c>
      <c r="C6" s="41">
        <v>4.5999999999999999E-2</v>
      </c>
      <c r="D6" s="41">
        <v>0.10299999999999999</v>
      </c>
      <c r="E6" s="41">
        <v>0.11700000000000001</v>
      </c>
      <c r="F6" s="41">
        <v>0.05</v>
      </c>
      <c r="G6" s="41">
        <v>0.05</v>
      </c>
      <c r="H6" s="41">
        <v>0.05</v>
      </c>
      <c r="I6" s="41">
        <v>5.0999999999999997E-2</v>
      </c>
      <c r="J6" s="41">
        <v>5.0999999999999997E-2</v>
      </c>
      <c r="K6" s="41">
        <v>0.05</v>
      </c>
      <c r="L6" s="41">
        <v>0.05</v>
      </c>
      <c r="M6" s="41">
        <v>5.0999999999999997E-2</v>
      </c>
      <c r="N6" s="40">
        <v>405</v>
      </c>
      <c r="P6" s="45">
        <v>360</v>
      </c>
      <c r="Q6" s="44">
        <f>H14</f>
        <v>0.26200000000000001</v>
      </c>
      <c r="R6" s="44">
        <f>I14</f>
        <v>0.26900000000000002</v>
      </c>
      <c r="S6" s="44"/>
    </row>
    <row r="7" spans="1:19" x14ac:dyDescent="0.2">
      <c r="A7" s="42" t="s">
        <v>16</v>
      </c>
      <c r="B7" s="41">
        <v>0.05</v>
      </c>
      <c r="C7" s="41">
        <v>5.0999999999999997E-2</v>
      </c>
      <c r="D7" s="41">
        <v>0.05</v>
      </c>
      <c r="E7" s="41">
        <v>0.05</v>
      </c>
      <c r="F7" s="41">
        <v>0.05</v>
      </c>
      <c r="G7" s="41">
        <v>0.05</v>
      </c>
      <c r="H7" s="41">
        <v>5.0999999999999997E-2</v>
      </c>
      <c r="I7" s="41">
        <v>0.05</v>
      </c>
      <c r="J7" s="41">
        <v>0.05</v>
      </c>
      <c r="K7" s="41">
        <v>0.05</v>
      </c>
      <c r="L7" s="41">
        <v>0.05</v>
      </c>
      <c r="M7" s="41">
        <v>5.0999999999999997E-2</v>
      </c>
      <c r="N7" s="40">
        <v>405</v>
      </c>
      <c r="P7" s="46">
        <v>480</v>
      </c>
      <c r="Q7" s="44">
        <f>J18</f>
        <v>0.35099999999999998</v>
      </c>
      <c r="R7" s="44">
        <f>K18</f>
        <v>0.35599999999999998</v>
      </c>
      <c r="S7" s="44"/>
    </row>
    <row r="8" spans="1:19" x14ac:dyDescent="0.2">
      <c r="P8" s="45">
        <v>600</v>
      </c>
      <c r="Q8" s="44">
        <f>L22</f>
        <v>0.45200000000000001</v>
      </c>
      <c r="R8" s="44">
        <f>M22</f>
        <v>0.443</v>
      </c>
      <c r="S8" s="44"/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5.6000000000000001E-2</v>
      </c>
      <c r="C10" s="41">
        <v>4.8000000000000001E-2</v>
      </c>
      <c r="D10" s="41">
        <v>0.124</v>
      </c>
      <c r="E10" s="41">
        <v>0.11799999999999999</v>
      </c>
      <c r="F10" s="41">
        <v>0.183</v>
      </c>
      <c r="G10" s="41">
        <v>0.19400000000000001</v>
      </c>
      <c r="H10" s="41">
        <v>0.05</v>
      </c>
      <c r="I10" s="41">
        <v>5.0999999999999997E-2</v>
      </c>
      <c r="J10" s="41">
        <v>5.0999999999999997E-2</v>
      </c>
      <c r="K10" s="41">
        <v>0.05</v>
      </c>
      <c r="L10" s="41">
        <v>0.05</v>
      </c>
      <c r="M10" s="41">
        <v>5.0999999999999997E-2</v>
      </c>
      <c r="N10" s="40">
        <v>405</v>
      </c>
      <c r="P10" s="38" t="s">
        <v>23</v>
      </c>
      <c r="Q10" s="38">
        <f>SLOPE(Q3:Q8,$P$3:$P$8)</f>
        <v>6.733333333333334E-4</v>
      </c>
      <c r="R10" s="38">
        <f>SLOPE(R3:R8,$P$3:$P$8)</f>
        <v>6.6476190476190476E-4</v>
      </c>
    </row>
    <row r="11" spans="1:19" x14ac:dyDescent="0.2">
      <c r="A11" s="42" t="s">
        <v>16</v>
      </c>
      <c r="B11" s="41">
        <v>5.0999999999999997E-2</v>
      </c>
      <c r="C11" s="41">
        <v>0.05</v>
      </c>
      <c r="D11" s="41">
        <v>0.05</v>
      </c>
      <c r="E11" s="41">
        <v>0.05</v>
      </c>
      <c r="F11" s="41">
        <v>0.05</v>
      </c>
      <c r="G11" s="41">
        <v>0.05</v>
      </c>
      <c r="H11" s="41">
        <v>5.0999999999999997E-2</v>
      </c>
      <c r="I11" s="41">
        <v>0.05</v>
      </c>
      <c r="J11" s="41">
        <v>0.05</v>
      </c>
      <c r="K11" s="41">
        <v>0.05</v>
      </c>
      <c r="L11" s="41">
        <v>0.05</v>
      </c>
      <c r="M11" s="41">
        <v>5.0999999999999997E-2</v>
      </c>
      <c r="N11" s="40">
        <v>405</v>
      </c>
      <c r="P11" s="38" t="s">
        <v>22</v>
      </c>
      <c r="Q11" s="38">
        <f>_xlfn.STDEV.P(Q10:R10)</f>
        <v>4.2857142857143202E-6</v>
      </c>
    </row>
    <row r="12" spans="1:19" x14ac:dyDescent="0.2">
      <c r="P12" s="38" t="s">
        <v>21</v>
      </c>
      <c r="Q12" s="38">
        <f>AVERAGE(Q10:R10)</f>
        <v>6.6904761904761903E-4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0.06</v>
      </c>
      <c r="C14" s="41">
        <v>5.0999999999999997E-2</v>
      </c>
      <c r="D14" s="41">
        <v>0.127</v>
      </c>
      <c r="E14" s="41">
        <v>0.11799999999999999</v>
      </c>
      <c r="F14" s="41">
        <v>0.20300000000000001</v>
      </c>
      <c r="G14" s="41">
        <v>0.193</v>
      </c>
      <c r="H14" s="41">
        <v>0.26200000000000001</v>
      </c>
      <c r="I14" s="41">
        <v>0.26900000000000002</v>
      </c>
      <c r="J14" s="41">
        <v>5.0999999999999997E-2</v>
      </c>
      <c r="K14" s="41">
        <v>0.05</v>
      </c>
      <c r="L14" s="41">
        <v>0.05</v>
      </c>
      <c r="M14" s="41">
        <v>5.0999999999999997E-2</v>
      </c>
      <c r="N14" s="40">
        <v>405</v>
      </c>
    </row>
    <row r="15" spans="1:19" x14ac:dyDescent="0.2">
      <c r="A15" s="42" t="s">
        <v>16</v>
      </c>
      <c r="B15" s="41">
        <v>0.05</v>
      </c>
      <c r="C15" s="41">
        <v>0.05</v>
      </c>
      <c r="D15" s="41">
        <v>0.05</v>
      </c>
      <c r="E15" s="41">
        <v>0.05</v>
      </c>
      <c r="F15" s="41">
        <v>0.05</v>
      </c>
      <c r="G15" s="41">
        <v>0.05</v>
      </c>
      <c r="H15" s="41">
        <v>5.0999999999999997E-2</v>
      </c>
      <c r="I15" s="41">
        <v>0.05</v>
      </c>
      <c r="J15" s="41">
        <v>0.05</v>
      </c>
      <c r="K15" s="41">
        <v>0.05</v>
      </c>
      <c r="L15" s="41">
        <v>0.05</v>
      </c>
      <c r="M15" s="41">
        <v>5.0999999999999997E-2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6.3E-2</v>
      </c>
      <c r="C18" s="41">
        <v>5.3999999999999999E-2</v>
      </c>
      <c r="D18" s="41">
        <v>0.127</v>
      </c>
      <c r="E18" s="41">
        <v>0.11899999999999999</v>
      </c>
      <c r="F18" s="41">
        <v>0.20100000000000001</v>
      </c>
      <c r="G18" s="41">
        <v>0.191</v>
      </c>
      <c r="H18" s="41">
        <v>0.28799999999999998</v>
      </c>
      <c r="I18" s="41">
        <v>0.27400000000000002</v>
      </c>
      <c r="J18" s="41">
        <v>0.35099999999999998</v>
      </c>
      <c r="K18" s="41">
        <v>0.35599999999999998</v>
      </c>
      <c r="L18" s="41">
        <v>0.05</v>
      </c>
      <c r="M18" s="41">
        <v>5.0999999999999997E-2</v>
      </c>
      <c r="N18" s="40">
        <v>405</v>
      </c>
    </row>
    <row r="19" spans="1:14" x14ac:dyDescent="0.2">
      <c r="A19" s="42" t="s">
        <v>16</v>
      </c>
      <c r="B19" s="41">
        <v>0.39700000000000002</v>
      </c>
      <c r="C19" s="41">
        <v>0.33200000000000002</v>
      </c>
      <c r="D19" s="41">
        <v>0.39900000000000002</v>
      </c>
      <c r="E19" s="41">
        <v>0.05</v>
      </c>
      <c r="F19" s="41">
        <v>0.05</v>
      </c>
      <c r="G19" s="41">
        <v>0.05</v>
      </c>
      <c r="H19" s="41">
        <v>5.0999999999999997E-2</v>
      </c>
      <c r="I19" s="41">
        <v>0.05</v>
      </c>
      <c r="J19" s="41">
        <v>0.05</v>
      </c>
      <c r="K19" s="41">
        <v>0.05</v>
      </c>
      <c r="L19" s="41">
        <v>0.05</v>
      </c>
      <c r="M19" s="41">
        <v>5.0999999999999997E-2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6.6000000000000003E-2</v>
      </c>
      <c r="C22" s="41">
        <v>5.7000000000000002E-2</v>
      </c>
      <c r="D22" s="41">
        <v>0.128</v>
      </c>
      <c r="E22" s="41">
        <v>0.12</v>
      </c>
      <c r="F22" s="41">
        <v>0.20200000000000001</v>
      </c>
      <c r="G22" s="41">
        <v>0.191</v>
      </c>
      <c r="H22" s="41">
        <v>0.28499999999999998</v>
      </c>
      <c r="I22" s="41">
        <v>0.27</v>
      </c>
      <c r="J22" s="41">
        <v>0.38900000000000001</v>
      </c>
      <c r="K22" s="41">
        <v>0.36499999999999999</v>
      </c>
      <c r="L22" s="41">
        <v>0.45200000000000001</v>
      </c>
      <c r="M22" s="41">
        <v>0.443</v>
      </c>
      <c r="N22" s="40">
        <v>405</v>
      </c>
    </row>
    <row r="23" spans="1:14" x14ac:dyDescent="0.2">
      <c r="A23" s="42" t="s">
        <v>16</v>
      </c>
      <c r="B23" s="41">
        <v>0.39500000000000002</v>
      </c>
      <c r="C23" s="41">
        <v>0.32900000000000001</v>
      </c>
      <c r="D23" s="41">
        <v>0.39700000000000002</v>
      </c>
      <c r="E23" s="41">
        <v>0.48099999999999998</v>
      </c>
      <c r="F23" s="41">
        <v>0.40600000000000003</v>
      </c>
      <c r="G23" s="41">
        <v>0.48799999999999999</v>
      </c>
      <c r="H23" s="41">
        <v>5.0999999999999997E-2</v>
      </c>
      <c r="I23" s="41">
        <v>0.05</v>
      </c>
      <c r="J23" s="41">
        <v>0.05</v>
      </c>
      <c r="K23" s="41">
        <v>0.05</v>
      </c>
      <c r="L23" s="41">
        <v>0.05</v>
      </c>
      <c r="M23" s="41">
        <v>5.0999999999999997E-2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4F6EA-3C9B-9E4B-A0AE-E224FE8E432E}">
  <dimension ref="A1:S23"/>
  <sheetViews>
    <sheetView workbookViewId="0">
      <selection activeCell="P13" sqref="P13:Q14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7" width="11.83203125" style="38" bestFit="1" customWidth="1"/>
    <col min="18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7">
        <v>4.2000000000000003E-2</v>
      </c>
      <c r="C2" s="47">
        <v>4.1000000000000002E-2</v>
      </c>
      <c r="D2" s="47">
        <v>0.05</v>
      </c>
      <c r="E2" s="47">
        <v>4.9000000000000002E-2</v>
      </c>
      <c r="F2" s="47">
        <v>0.05</v>
      </c>
      <c r="G2" s="47">
        <v>5.0999999999999997E-2</v>
      </c>
      <c r="H2" s="47">
        <v>0.05</v>
      </c>
      <c r="I2" s="47">
        <v>5.0999999999999997E-2</v>
      </c>
      <c r="J2" s="47">
        <v>5.0999999999999997E-2</v>
      </c>
      <c r="K2" s="47">
        <v>5.0999999999999997E-2</v>
      </c>
      <c r="L2" s="47">
        <v>0.05</v>
      </c>
      <c r="M2" s="47">
        <v>5.0999999999999997E-2</v>
      </c>
      <c r="N2" s="40">
        <v>405</v>
      </c>
      <c r="P2" s="46" t="s">
        <v>27</v>
      </c>
      <c r="Q2" s="44" t="s">
        <v>26</v>
      </c>
      <c r="R2" s="44" t="s">
        <v>25</v>
      </c>
      <c r="S2" s="44"/>
    </row>
    <row r="3" spans="1:19" x14ac:dyDescent="0.2">
      <c r="A3" s="42" t="s">
        <v>16</v>
      </c>
      <c r="B3" s="47">
        <v>0.05</v>
      </c>
      <c r="C3" s="47">
        <v>0.05</v>
      </c>
      <c r="D3" s="47">
        <v>0.05</v>
      </c>
      <c r="E3" s="47">
        <v>0.05</v>
      </c>
      <c r="F3" s="47">
        <v>0.05</v>
      </c>
      <c r="G3" s="47">
        <v>0.05</v>
      </c>
      <c r="H3" s="47">
        <v>5.0999999999999997E-2</v>
      </c>
      <c r="I3" s="47">
        <v>0.05</v>
      </c>
      <c r="J3" s="47">
        <v>0.05</v>
      </c>
      <c r="K3" s="47">
        <v>0.05</v>
      </c>
      <c r="L3" s="47">
        <v>0.05</v>
      </c>
      <c r="M3" s="47">
        <v>5.0999999999999997E-2</v>
      </c>
      <c r="N3" s="40">
        <v>405</v>
      </c>
      <c r="P3" s="46">
        <v>0</v>
      </c>
      <c r="Q3" s="44">
        <f>B2</f>
        <v>4.2000000000000003E-2</v>
      </c>
      <c r="R3" s="44">
        <f>C2</f>
        <v>4.1000000000000002E-2</v>
      </c>
      <c r="S3" s="44"/>
    </row>
    <row r="4" spans="1:19" x14ac:dyDescent="0.2">
      <c r="P4" s="45">
        <v>120</v>
      </c>
      <c r="Q4" s="44">
        <f>D6</f>
        <v>0.105</v>
      </c>
      <c r="R4" s="44">
        <f>E6</f>
        <v>0.114</v>
      </c>
      <c r="S4" s="44"/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F10</f>
        <v>0.19500000000000001</v>
      </c>
      <c r="R5" s="44">
        <f>G10</f>
        <v>0.19</v>
      </c>
      <c r="S5" s="44"/>
    </row>
    <row r="6" spans="1:19" x14ac:dyDescent="0.2">
      <c r="A6" s="42" t="s">
        <v>17</v>
      </c>
      <c r="B6" s="41">
        <v>4.4999999999999998E-2</v>
      </c>
      <c r="C6" s="41">
        <v>4.3999999999999997E-2</v>
      </c>
      <c r="D6" s="41">
        <v>0.105</v>
      </c>
      <c r="E6" s="41">
        <v>0.114</v>
      </c>
      <c r="F6" s="41">
        <v>0.05</v>
      </c>
      <c r="G6" s="41">
        <v>0.05</v>
      </c>
      <c r="H6" s="41">
        <v>0.05</v>
      </c>
      <c r="I6" s="41">
        <v>5.0999999999999997E-2</v>
      </c>
      <c r="J6" s="41">
        <v>5.0999999999999997E-2</v>
      </c>
      <c r="K6" s="41">
        <v>5.0999999999999997E-2</v>
      </c>
      <c r="L6" s="41">
        <v>0.05</v>
      </c>
      <c r="M6" s="41">
        <v>5.0999999999999997E-2</v>
      </c>
      <c r="N6" s="40">
        <v>405</v>
      </c>
      <c r="P6" s="45">
        <v>360</v>
      </c>
      <c r="Q6" s="44">
        <f>H14</f>
        <v>0.27700000000000002</v>
      </c>
      <c r="R6" s="44">
        <f>I14</f>
        <v>0.27500000000000002</v>
      </c>
      <c r="S6" s="44"/>
    </row>
    <row r="7" spans="1:19" x14ac:dyDescent="0.2">
      <c r="A7" s="42" t="s">
        <v>16</v>
      </c>
      <c r="B7" s="41">
        <v>0.05</v>
      </c>
      <c r="C7" s="41">
        <v>5.0999999999999997E-2</v>
      </c>
      <c r="D7" s="41">
        <v>0.05</v>
      </c>
      <c r="E7" s="41">
        <v>0.05</v>
      </c>
      <c r="F7" s="41">
        <v>0.05</v>
      </c>
      <c r="G7" s="41">
        <v>0.05</v>
      </c>
      <c r="H7" s="41">
        <v>5.0999999999999997E-2</v>
      </c>
      <c r="I7" s="41">
        <v>0.05</v>
      </c>
      <c r="J7" s="41">
        <v>0.05</v>
      </c>
      <c r="K7" s="41">
        <v>0.05</v>
      </c>
      <c r="L7" s="41">
        <v>0.05</v>
      </c>
      <c r="M7" s="41">
        <v>5.0999999999999997E-2</v>
      </c>
      <c r="N7" s="40">
        <v>405</v>
      </c>
      <c r="P7" s="46">
        <v>480</v>
      </c>
      <c r="Q7" s="44">
        <f>J18</f>
        <v>0.36</v>
      </c>
      <c r="R7" s="44">
        <f>K18</f>
        <v>0.35899999999999999</v>
      </c>
      <c r="S7" s="44"/>
    </row>
    <row r="8" spans="1:19" x14ac:dyDescent="0.2">
      <c r="P8" s="45">
        <v>600</v>
      </c>
      <c r="Q8" s="44">
        <f>L22</f>
        <v>0.48699999999999999</v>
      </c>
      <c r="R8" s="44">
        <f>M22</f>
        <v>0.502</v>
      </c>
      <c r="S8" s="44"/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4.7E-2</v>
      </c>
      <c r="C10" s="41">
        <v>4.4999999999999998E-2</v>
      </c>
      <c r="D10" s="41">
        <v>0.14499999999999999</v>
      </c>
      <c r="E10" s="41">
        <v>0.11600000000000001</v>
      </c>
      <c r="F10" s="41">
        <v>0.19500000000000001</v>
      </c>
      <c r="G10" s="41">
        <v>0.19</v>
      </c>
      <c r="H10" s="41">
        <v>0.05</v>
      </c>
      <c r="I10" s="41">
        <v>5.0999999999999997E-2</v>
      </c>
      <c r="J10" s="41">
        <v>5.0999999999999997E-2</v>
      </c>
      <c r="K10" s="41">
        <v>5.0999999999999997E-2</v>
      </c>
      <c r="L10" s="41">
        <v>0.05</v>
      </c>
      <c r="M10" s="41">
        <v>5.0999999999999997E-2</v>
      </c>
      <c r="N10" s="40">
        <v>405</v>
      </c>
      <c r="P10" s="38" t="s">
        <v>23</v>
      </c>
      <c r="Q10" s="38">
        <f>SLOPE(Q3:Q8,$P$3:$P$8)</f>
        <v>7.3142857142857135E-4</v>
      </c>
      <c r="R10" s="38">
        <f>SLOPE(R3:R8,$P$3:$P$8)</f>
        <v>7.440476190476189E-4</v>
      </c>
    </row>
    <row r="11" spans="1:19" x14ac:dyDescent="0.2">
      <c r="A11" s="42" t="s">
        <v>16</v>
      </c>
      <c r="B11" s="41">
        <v>5.0999999999999997E-2</v>
      </c>
      <c r="C11" s="41">
        <v>0.05</v>
      </c>
      <c r="D11" s="41">
        <v>0.05</v>
      </c>
      <c r="E11" s="41">
        <v>0.05</v>
      </c>
      <c r="F11" s="41">
        <v>0.05</v>
      </c>
      <c r="G11" s="41">
        <v>0.05</v>
      </c>
      <c r="H11" s="41">
        <v>5.0999999999999997E-2</v>
      </c>
      <c r="I11" s="41">
        <v>0.05</v>
      </c>
      <c r="J11" s="41">
        <v>0.05</v>
      </c>
      <c r="K11" s="41">
        <v>0.05</v>
      </c>
      <c r="L11" s="41">
        <v>0.05</v>
      </c>
      <c r="M11" s="41">
        <v>5.0999999999999997E-2</v>
      </c>
      <c r="N11" s="40">
        <v>405</v>
      </c>
      <c r="P11" s="38" t="s">
        <v>22</v>
      </c>
      <c r="Q11" s="38">
        <f>_xlfn.STDEV.P(Q10:R10)</f>
        <v>6.3095238095237744E-6</v>
      </c>
    </row>
    <row r="12" spans="1:19" x14ac:dyDescent="0.2">
      <c r="P12" s="38" t="s">
        <v>21</v>
      </c>
      <c r="Q12" s="38">
        <f>AVERAGE(Q10:R10)</f>
        <v>7.3773809523809512E-4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4.9000000000000002E-2</v>
      </c>
      <c r="C14" s="41">
        <v>4.7E-2</v>
      </c>
      <c r="D14" s="41">
        <v>0.14399999999999999</v>
      </c>
      <c r="E14" s="41">
        <v>0.115</v>
      </c>
      <c r="F14" s="41">
        <v>0.249</v>
      </c>
      <c r="G14" s="41">
        <v>0.187</v>
      </c>
      <c r="H14" s="41">
        <v>0.27700000000000002</v>
      </c>
      <c r="I14" s="41">
        <v>0.27500000000000002</v>
      </c>
      <c r="J14" s="41">
        <v>5.0999999999999997E-2</v>
      </c>
      <c r="K14" s="41">
        <v>0.05</v>
      </c>
      <c r="L14" s="41">
        <v>0.05</v>
      </c>
      <c r="M14" s="41">
        <v>5.0999999999999997E-2</v>
      </c>
      <c r="N14" s="40">
        <v>405</v>
      </c>
    </row>
    <row r="15" spans="1:19" x14ac:dyDescent="0.2">
      <c r="A15" s="42" t="s">
        <v>16</v>
      </c>
      <c r="B15" s="41">
        <v>0.05</v>
      </c>
      <c r="C15" s="41">
        <v>0.05</v>
      </c>
      <c r="D15" s="41">
        <v>0.05</v>
      </c>
      <c r="E15" s="41">
        <v>0.05</v>
      </c>
      <c r="F15" s="41">
        <v>0.05</v>
      </c>
      <c r="G15" s="41">
        <v>0.05</v>
      </c>
      <c r="H15" s="41">
        <v>5.0999999999999997E-2</v>
      </c>
      <c r="I15" s="41">
        <v>0.05</v>
      </c>
      <c r="J15" s="41">
        <v>0.05</v>
      </c>
      <c r="K15" s="41">
        <v>0.05</v>
      </c>
      <c r="L15" s="41">
        <v>0.05</v>
      </c>
      <c r="M15" s="41">
        <v>5.0999999999999997E-2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0.05</v>
      </c>
      <c r="C18" s="41">
        <v>4.9000000000000002E-2</v>
      </c>
      <c r="D18" s="41">
        <v>0.14499999999999999</v>
      </c>
      <c r="E18" s="41">
        <v>0.11700000000000001</v>
      </c>
      <c r="F18" s="41">
        <v>0.24399999999999999</v>
      </c>
      <c r="G18" s="41">
        <v>0.185</v>
      </c>
      <c r="H18" s="41">
        <v>0.34499999999999997</v>
      </c>
      <c r="I18" s="41">
        <v>0.27300000000000002</v>
      </c>
      <c r="J18" s="41">
        <v>0.36</v>
      </c>
      <c r="K18" s="41">
        <v>0.35899999999999999</v>
      </c>
      <c r="L18" s="41">
        <v>0.05</v>
      </c>
      <c r="M18" s="41">
        <v>5.0999999999999997E-2</v>
      </c>
      <c r="N18" s="40">
        <v>405</v>
      </c>
    </row>
    <row r="19" spans="1:14" x14ac:dyDescent="0.2">
      <c r="A19" s="42" t="s">
        <v>16</v>
      </c>
      <c r="B19" s="41">
        <v>0.39700000000000002</v>
      </c>
      <c r="C19" s="41">
        <v>0.33200000000000002</v>
      </c>
      <c r="D19" s="41">
        <v>0.39900000000000002</v>
      </c>
      <c r="E19" s="41">
        <v>0.05</v>
      </c>
      <c r="F19" s="41">
        <v>0.05</v>
      </c>
      <c r="G19" s="41">
        <v>0.05</v>
      </c>
      <c r="H19" s="41">
        <v>5.0999999999999997E-2</v>
      </c>
      <c r="I19" s="41">
        <v>0.05</v>
      </c>
      <c r="J19" s="41">
        <v>0.05</v>
      </c>
      <c r="K19" s="41">
        <v>0.05</v>
      </c>
      <c r="L19" s="41">
        <v>0.05</v>
      </c>
      <c r="M19" s="41">
        <v>5.0999999999999997E-2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5.1999999999999998E-2</v>
      </c>
      <c r="C22" s="41">
        <v>5.0999999999999997E-2</v>
      </c>
      <c r="D22" s="41">
        <v>0.14699999999999999</v>
      </c>
      <c r="E22" s="41">
        <v>0.11799999999999999</v>
      </c>
      <c r="F22" s="41">
        <v>0.246</v>
      </c>
      <c r="G22" s="41">
        <v>0.187</v>
      </c>
      <c r="H22" s="41">
        <v>0.33600000000000002</v>
      </c>
      <c r="I22" s="41">
        <v>0.26600000000000001</v>
      </c>
      <c r="J22" s="41">
        <v>0.45700000000000002</v>
      </c>
      <c r="K22" s="41">
        <v>0.35499999999999998</v>
      </c>
      <c r="L22" s="41">
        <v>0.48699999999999999</v>
      </c>
      <c r="M22" s="41">
        <v>0.502</v>
      </c>
      <c r="N22" s="40">
        <v>405</v>
      </c>
    </row>
    <row r="23" spans="1:14" x14ac:dyDescent="0.2">
      <c r="A23" s="42" t="s">
        <v>16</v>
      </c>
      <c r="B23" s="41">
        <v>0.39500000000000002</v>
      </c>
      <c r="C23" s="41">
        <v>0.32900000000000001</v>
      </c>
      <c r="D23" s="41">
        <v>0.39700000000000002</v>
      </c>
      <c r="E23" s="41">
        <v>0.48099999999999998</v>
      </c>
      <c r="F23" s="41">
        <v>0.40600000000000003</v>
      </c>
      <c r="G23" s="41">
        <v>0.48799999999999999</v>
      </c>
      <c r="H23" s="41">
        <v>5.0999999999999997E-2</v>
      </c>
      <c r="I23" s="41">
        <v>0.05</v>
      </c>
      <c r="J23" s="41">
        <v>0.05</v>
      </c>
      <c r="K23" s="41">
        <v>0.05</v>
      </c>
      <c r="L23" s="41">
        <v>0.05</v>
      </c>
      <c r="M23" s="41">
        <v>5.0999999999999997E-2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A796A-F25F-E341-8FAB-563F503B0A98}">
  <dimension ref="A1:S23"/>
  <sheetViews>
    <sheetView workbookViewId="0">
      <selection activeCell="P13" sqref="P13:Q14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7" width="11.83203125" style="38" bestFit="1" customWidth="1"/>
    <col min="18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7">
        <v>4.2000000000000003E-2</v>
      </c>
      <c r="C2" s="47">
        <v>4.2999999999999997E-2</v>
      </c>
      <c r="D2" s="47">
        <v>0.05</v>
      </c>
      <c r="E2" s="47">
        <v>0.05</v>
      </c>
      <c r="F2" s="47">
        <v>4.9000000000000002E-2</v>
      </c>
      <c r="G2" s="47">
        <v>5.0999999999999997E-2</v>
      </c>
      <c r="H2" s="47">
        <v>5.0999999999999997E-2</v>
      </c>
      <c r="I2" s="47">
        <v>5.0999999999999997E-2</v>
      </c>
      <c r="J2" s="47">
        <v>5.0999999999999997E-2</v>
      </c>
      <c r="K2" s="47">
        <v>5.0999999999999997E-2</v>
      </c>
      <c r="L2" s="47">
        <v>0.05</v>
      </c>
      <c r="M2" s="47">
        <v>5.0999999999999997E-2</v>
      </c>
      <c r="N2" s="40">
        <v>405</v>
      </c>
      <c r="P2" s="46" t="s">
        <v>27</v>
      </c>
      <c r="Q2" s="44" t="s">
        <v>26</v>
      </c>
      <c r="R2" s="44" t="s">
        <v>25</v>
      </c>
      <c r="S2" s="44"/>
    </row>
    <row r="3" spans="1:19" x14ac:dyDescent="0.2">
      <c r="A3" s="42" t="s">
        <v>16</v>
      </c>
      <c r="B3" s="47">
        <v>0.05</v>
      </c>
      <c r="C3" s="47">
        <v>0.05</v>
      </c>
      <c r="D3" s="47">
        <v>0.05</v>
      </c>
      <c r="E3" s="47">
        <v>0.05</v>
      </c>
      <c r="F3" s="47">
        <v>0.05</v>
      </c>
      <c r="G3" s="47">
        <v>0.05</v>
      </c>
      <c r="H3" s="47">
        <v>5.0999999999999997E-2</v>
      </c>
      <c r="I3" s="47">
        <v>0.05</v>
      </c>
      <c r="J3" s="47">
        <v>0.05</v>
      </c>
      <c r="K3" s="47">
        <v>0.05</v>
      </c>
      <c r="L3" s="47">
        <v>0.05</v>
      </c>
      <c r="M3" s="47">
        <v>5.0999999999999997E-2</v>
      </c>
      <c r="N3" s="40">
        <v>405</v>
      </c>
      <c r="P3" s="46">
        <v>0</v>
      </c>
      <c r="Q3" s="44">
        <f>B2</f>
        <v>4.2000000000000003E-2</v>
      </c>
      <c r="R3" s="44">
        <f>C2</f>
        <v>4.2999999999999997E-2</v>
      </c>
      <c r="S3" s="44"/>
    </row>
    <row r="4" spans="1:19" x14ac:dyDescent="0.2">
      <c r="P4" s="45">
        <v>120</v>
      </c>
      <c r="Q4" s="44">
        <f>D6</f>
        <v>0.11600000000000001</v>
      </c>
      <c r="R4" s="44">
        <f>E6</f>
        <v>0.11700000000000001</v>
      </c>
      <c r="S4" s="44"/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F10</f>
        <v>0.19900000000000001</v>
      </c>
      <c r="R5" s="44">
        <f>G10</f>
        <v>0.193</v>
      </c>
      <c r="S5" s="44"/>
    </row>
    <row r="6" spans="1:19" x14ac:dyDescent="0.2">
      <c r="A6" s="42" t="s">
        <v>17</v>
      </c>
      <c r="B6" s="41">
        <v>4.2999999999999997E-2</v>
      </c>
      <c r="C6" s="41">
        <v>4.4999999999999998E-2</v>
      </c>
      <c r="D6" s="41">
        <v>0.11600000000000001</v>
      </c>
      <c r="E6" s="41">
        <v>0.11700000000000001</v>
      </c>
      <c r="F6" s="41">
        <v>4.9000000000000002E-2</v>
      </c>
      <c r="G6" s="41">
        <v>5.0999999999999997E-2</v>
      </c>
      <c r="H6" s="41">
        <v>0.05</v>
      </c>
      <c r="I6" s="41">
        <v>5.0999999999999997E-2</v>
      </c>
      <c r="J6" s="41">
        <v>5.0999999999999997E-2</v>
      </c>
      <c r="K6" s="41">
        <v>5.0999999999999997E-2</v>
      </c>
      <c r="L6" s="41">
        <v>0.05</v>
      </c>
      <c r="M6" s="41">
        <v>5.0999999999999997E-2</v>
      </c>
      <c r="N6" s="40">
        <v>405</v>
      </c>
      <c r="P6" s="45">
        <v>360</v>
      </c>
      <c r="Q6" s="44">
        <f>H14</f>
        <v>0.26600000000000001</v>
      </c>
      <c r="R6" s="44">
        <f>I14</f>
        <v>0.26800000000000002</v>
      </c>
      <c r="S6" s="44"/>
    </row>
    <row r="7" spans="1:19" x14ac:dyDescent="0.2">
      <c r="A7" s="42" t="s">
        <v>16</v>
      </c>
      <c r="B7" s="41">
        <v>0.05</v>
      </c>
      <c r="C7" s="41">
        <v>5.0999999999999997E-2</v>
      </c>
      <c r="D7" s="41">
        <v>0.05</v>
      </c>
      <c r="E7" s="41">
        <v>0.05</v>
      </c>
      <c r="F7" s="41">
        <v>0.05</v>
      </c>
      <c r="G7" s="41">
        <v>0.05</v>
      </c>
      <c r="H7" s="41">
        <v>5.0999999999999997E-2</v>
      </c>
      <c r="I7" s="41">
        <v>0.05</v>
      </c>
      <c r="J7" s="41">
        <v>0.05</v>
      </c>
      <c r="K7" s="41">
        <v>0.05</v>
      </c>
      <c r="L7" s="41">
        <v>0.05</v>
      </c>
      <c r="M7" s="41">
        <v>5.0999999999999997E-2</v>
      </c>
      <c r="N7" s="40">
        <v>405</v>
      </c>
      <c r="P7" s="46">
        <v>480</v>
      </c>
      <c r="Q7" s="44">
        <f>J18</f>
        <v>0.35399999999999998</v>
      </c>
      <c r="R7" s="44">
        <f>K18</f>
        <v>0.34899999999999998</v>
      </c>
      <c r="S7" s="44"/>
    </row>
    <row r="8" spans="1:19" x14ac:dyDescent="0.2">
      <c r="P8" s="45">
        <v>600</v>
      </c>
      <c r="Q8" s="44">
        <f>L22</f>
        <v>0.442</v>
      </c>
      <c r="R8" s="44">
        <f>M22</f>
        <v>0.40300000000000002</v>
      </c>
      <c r="S8" s="44"/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4.3999999999999997E-2</v>
      </c>
      <c r="C10" s="41">
        <v>4.7E-2</v>
      </c>
      <c r="D10" s="41">
        <v>0.11600000000000001</v>
      </c>
      <c r="E10" s="41">
        <v>0.11799999999999999</v>
      </c>
      <c r="F10" s="41">
        <v>0.19900000000000001</v>
      </c>
      <c r="G10" s="41">
        <v>0.193</v>
      </c>
      <c r="H10" s="41">
        <v>5.0999999999999997E-2</v>
      </c>
      <c r="I10" s="41">
        <v>5.0999999999999997E-2</v>
      </c>
      <c r="J10" s="41">
        <v>5.0999999999999997E-2</v>
      </c>
      <c r="K10" s="41">
        <v>5.0999999999999997E-2</v>
      </c>
      <c r="L10" s="41">
        <v>0.05</v>
      </c>
      <c r="M10" s="41">
        <v>5.0999999999999997E-2</v>
      </c>
      <c r="N10" s="40">
        <v>405</v>
      </c>
      <c r="P10" s="38" t="s">
        <v>23</v>
      </c>
      <c r="Q10" s="38">
        <f>SLOPE(Q3:Q8,$P$3:$P$8)</f>
        <v>6.6214285714285713E-4</v>
      </c>
      <c r="R10" s="38">
        <f>SLOPE(R3:R8,$P$3:$P$8)</f>
        <v>6.1214285714285722E-4</v>
      </c>
    </row>
    <row r="11" spans="1:19" x14ac:dyDescent="0.2">
      <c r="A11" s="42" t="s">
        <v>16</v>
      </c>
      <c r="B11" s="41">
        <v>5.0999999999999997E-2</v>
      </c>
      <c r="C11" s="41">
        <v>0.05</v>
      </c>
      <c r="D11" s="41">
        <v>0.05</v>
      </c>
      <c r="E11" s="41">
        <v>0.05</v>
      </c>
      <c r="F11" s="41">
        <v>0.05</v>
      </c>
      <c r="G11" s="41">
        <v>0.05</v>
      </c>
      <c r="H11" s="41">
        <v>5.0999999999999997E-2</v>
      </c>
      <c r="I11" s="41">
        <v>0.05</v>
      </c>
      <c r="J11" s="41">
        <v>0.05</v>
      </c>
      <c r="K11" s="41">
        <v>0.05</v>
      </c>
      <c r="L11" s="41">
        <v>0.05</v>
      </c>
      <c r="M11" s="41">
        <v>5.0999999999999997E-2</v>
      </c>
      <c r="N11" s="40">
        <v>405</v>
      </c>
      <c r="P11" s="38" t="s">
        <v>22</v>
      </c>
      <c r="Q11" s="38">
        <f>_xlfn.STDEV.P(Q10:R10)</f>
        <v>2.4999999999999957E-5</v>
      </c>
    </row>
    <row r="12" spans="1:19" x14ac:dyDescent="0.2">
      <c r="P12" s="38" t="s">
        <v>21</v>
      </c>
      <c r="Q12" s="38">
        <f>AVERAGE(Q10:R10)</f>
        <v>6.3714285714285717E-4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4.4999999999999998E-2</v>
      </c>
      <c r="C14" s="41">
        <v>4.8000000000000001E-2</v>
      </c>
      <c r="D14" s="41">
        <v>0.115</v>
      </c>
      <c r="E14" s="41">
        <v>0.11600000000000001</v>
      </c>
      <c r="F14" s="41">
        <v>0.19</v>
      </c>
      <c r="G14" s="41">
        <v>0.193</v>
      </c>
      <c r="H14" s="41">
        <v>0.26600000000000001</v>
      </c>
      <c r="I14" s="41">
        <v>0.26800000000000002</v>
      </c>
      <c r="J14" s="41">
        <v>5.0999999999999997E-2</v>
      </c>
      <c r="K14" s="41">
        <v>5.0999999999999997E-2</v>
      </c>
      <c r="L14" s="41">
        <v>0.05</v>
      </c>
      <c r="M14" s="41">
        <v>5.0999999999999997E-2</v>
      </c>
      <c r="N14" s="40">
        <v>405</v>
      </c>
    </row>
    <row r="15" spans="1:19" x14ac:dyDescent="0.2">
      <c r="A15" s="42" t="s">
        <v>16</v>
      </c>
      <c r="B15" s="41">
        <v>0.05</v>
      </c>
      <c r="C15" s="41">
        <v>0.05</v>
      </c>
      <c r="D15" s="41">
        <v>0.05</v>
      </c>
      <c r="E15" s="41">
        <v>0.05</v>
      </c>
      <c r="F15" s="41">
        <v>0.05</v>
      </c>
      <c r="G15" s="41">
        <v>0.05</v>
      </c>
      <c r="H15" s="41">
        <v>5.0999999999999997E-2</v>
      </c>
      <c r="I15" s="41">
        <v>0.05</v>
      </c>
      <c r="J15" s="41">
        <v>0.05</v>
      </c>
      <c r="K15" s="41">
        <v>0.05</v>
      </c>
      <c r="L15" s="41">
        <v>0.05</v>
      </c>
      <c r="M15" s="41">
        <v>5.0999999999999997E-2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4.7E-2</v>
      </c>
      <c r="C18" s="41">
        <v>4.9000000000000002E-2</v>
      </c>
      <c r="D18" s="41">
        <v>0.11600000000000001</v>
      </c>
      <c r="E18" s="41">
        <v>0.11799999999999999</v>
      </c>
      <c r="F18" s="41">
        <v>0.188</v>
      </c>
      <c r="G18" s="41">
        <v>0.191</v>
      </c>
      <c r="H18" s="41">
        <v>0.26500000000000001</v>
      </c>
      <c r="I18" s="41">
        <v>0.26600000000000001</v>
      </c>
      <c r="J18" s="41">
        <v>0.35399999999999998</v>
      </c>
      <c r="K18" s="41">
        <v>0.34899999999999998</v>
      </c>
      <c r="L18" s="41">
        <v>0.05</v>
      </c>
      <c r="M18" s="41">
        <v>5.0999999999999997E-2</v>
      </c>
      <c r="N18" s="40">
        <v>405</v>
      </c>
    </row>
    <row r="19" spans="1:14" x14ac:dyDescent="0.2">
      <c r="A19" s="42" t="s">
        <v>16</v>
      </c>
      <c r="B19" s="41">
        <v>0.39700000000000002</v>
      </c>
      <c r="C19" s="41">
        <v>0.33200000000000002</v>
      </c>
      <c r="D19" s="41">
        <v>0.39900000000000002</v>
      </c>
      <c r="E19" s="41">
        <v>0.05</v>
      </c>
      <c r="F19" s="41">
        <v>0.05</v>
      </c>
      <c r="G19" s="41">
        <v>0.05</v>
      </c>
      <c r="H19" s="41">
        <v>5.0999999999999997E-2</v>
      </c>
      <c r="I19" s="41">
        <v>0.05</v>
      </c>
      <c r="J19" s="41">
        <v>0.05</v>
      </c>
      <c r="K19" s="41">
        <v>0.05</v>
      </c>
      <c r="L19" s="41">
        <v>0.05</v>
      </c>
      <c r="M19" s="41">
        <v>5.0999999999999997E-2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4.8000000000000001E-2</v>
      </c>
      <c r="C22" s="41">
        <v>0.05</v>
      </c>
      <c r="D22" s="41">
        <v>0.11700000000000001</v>
      </c>
      <c r="E22" s="41">
        <v>0.11899999999999999</v>
      </c>
      <c r="F22" s="41">
        <v>0.188</v>
      </c>
      <c r="G22" s="41">
        <v>0.191</v>
      </c>
      <c r="H22" s="41">
        <v>0.26100000000000001</v>
      </c>
      <c r="I22" s="41">
        <v>0.26300000000000001</v>
      </c>
      <c r="J22" s="41">
        <v>0.35199999999999998</v>
      </c>
      <c r="K22" s="41">
        <v>0.34899999999999998</v>
      </c>
      <c r="L22" s="41">
        <v>0.442</v>
      </c>
      <c r="M22" s="41">
        <v>0.40300000000000002</v>
      </c>
      <c r="N22" s="40">
        <v>405</v>
      </c>
    </row>
    <row r="23" spans="1:14" x14ac:dyDescent="0.2">
      <c r="A23" s="42" t="s">
        <v>16</v>
      </c>
      <c r="B23" s="41">
        <v>0.39500000000000002</v>
      </c>
      <c r="C23" s="41">
        <v>0.32900000000000001</v>
      </c>
      <c r="D23" s="41">
        <v>0.39700000000000002</v>
      </c>
      <c r="E23" s="41">
        <v>0.48099999999999998</v>
      </c>
      <c r="F23" s="41">
        <v>0.40600000000000003</v>
      </c>
      <c r="G23" s="41">
        <v>0.48799999999999999</v>
      </c>
      <c r="H23" s="41">
        <v>5.0999999999999997E-2</v>
      </c>
      <c r="I23" s="41">
        <v>0.05</v>
      </c>
      <c r="J23" s="41">
        <v>0.05</v>
      </c>
      <c r="K23" s="41">
        <v>0.05</v>
      </c>
      <c r="L23" s="41">
        <v>0.05</v>
      </c>
      <c r="M23" s="41">
        <v>5.0999999999999997E-2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40A5A-E418-4A41-9CDD-25CCD1783508}">
  <dimension ref="A1:S23"/>
  <sheetViews>
    <sheetView workbookViewId="0">
      <selection activeCell="P13" sqref="P13:Q14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7" width="11.83203125" style="38" bestFit="1" customWidth="1"/>
    <col min="18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7">
        <v>4.9000000000000002E-2</v>
      </c>
      <c r="C2" s="47">
        <v>4.7E-2</v>
      </c>
      <c r="D2" s="47">
        <v>0.05</v>
      </c>
      <c r="E2" s="47">
        <v>0.05</v>
      </c>
      <c r="F2" s="47">
        <v>0.05</v>
      </c>
      <c r="G2" s="47">
        <v>0.05</v>
      </c>
      <c r="H2" s="47">
        <v>0.05</v>
      </c>
      <c r="I2" s="47">
        <v>0.05</v>
      </c>
      <c r="J2" s="47">
        <v>0.05</v>
      </c>
      <c r="K2" s="47">
        <v>0.05</v>
      </c>
      <c r="L2" s="47">
        <v>5.2999999999999999E-2</v>
      </c>
      <c r="M2" s="47">
        <v>0.05</v>
      </c>
      <c r="N2" s="40">
        <v>405</v>
      </c>
      <c r="P2" s="46" t="s">
        <v>27</v>
      </c>
      <c r="Q2" s="44" t="s">
        <v>26</v>
      </c>
      <c r="R2" s="44" t="s">
        <v>25</v>
      </c>
      <c r="S2" s="44"/>
    </row>
    <row r="3" spans="1:19" x14ac:dyDescent="0.2">
      <c r="A3" s="42" t="s">
        <v>16</v>
      </c>
      <c r="B3" s="47">
        <v>0.05</v>
      </c>
      <c r="C3" s="47">
        <v>0.05</v>
      </c>
      <c r="D3" s="47">
        <v>0.05</v>
      </c>
      <c r="E3" s="47">
        <v>0.05</v>
      </c>
      <c r="F3" s="47">
        <v>0.05</v>
      </c>
      <c r="G3" s="47">
        <v>0.05</v>
      </c>
      <c r="H3" s="47">
        <v>5.0999999999999997E-2</v>
      </c>
      <c r="I3" s="47">
        <v>0.05</v>
      </c>
      <c r="J3" s="47">
        <v>0.05</v>
      </c>
      <c r="K3" s="47">
        <v>0.05</v>
      </c>
      <c r="L3" s="47">
        <v>0.05</v>
      </c>
      <c r="M3" s="47">
        <v>5.0999999999999997E-2</v>
      </c>
      <c r="N3" s="40">
        <v>405</v>
      </c>
      <c r="P3" s="46">
        <v>0</v>
      </c>
      <c r="Q3" s="44">
        <f>B2</f>
        <v>4.9000000000000002E-2</v>
      </c>
      <c r="R3" s="44">
        <f>C2</f>
        <v>4.7E-2</v>
      </c>
      <c r="S3" s="44"/>
    </row>
    <row r="4" spans="1:19" x14ac:dyDescent="0.2">
      <c r="P4" s="45">
        <v>120</v>
      </c>
      <c r="Q4" s="44">
        <f>D6</f>
        <v>0.187</v>
      </c>
      <c r="R4" s="44">
        <f>E6</f>
        <v>0.18099999999999999</v>
      </c>
      <c r="S4" s="44"/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F10</f>
        <v>0.29599999999999999</v>
      </c>
      <c r="R5" s="44">
        <f>G10</f>
        <v>0.28699999999999998</v>
      </c>
      <c r="S5" s="44"/>
    </row>
    <row r="6" spans="1:19" x14ac:dyDescent="0.2">
      <c r="A6" s="42" t="s">
        <v>17</v>
      </c>
      <c r="B6" s="41">
        <v>6.0999999999999999E-2</v>
      </c>
      <c r="C6" s="41">
        <v>5.8999999999999997E-2</v>
      </c>
      <c r="D6" s="41">
        <v>0.187</v>
      </c>
      <c r="E6" s="41">
        <v>0.18099999999999999</v>
      </c>
      <c r="F6" s="41">
        <v>0.05</v>
      </c>
      <c r="G6" s="41">
        <v>0.05</v>
      </c>
      <c r="H6" s="41">
        <v>0.05</v>
      </c>
      <c r="I6" s="41">
        <v>0.05</v>
      </c>
      <c r="J6" s="41">
        <v>0.05</v>
      </c>
      <c r="K6" s="41">
        <v>0.05</v>
      </c>
      <c r="L6" s="41">
        <v>5.2999999999999999E-2</v>
      </c>
      <c r="M6" s="41">
        <v>0.05</v>
      </c>
      <c r="N6" s="40">
        <v>405</v>
      </c>
      <c r="P6" s="45">
        <v>360</v>
      </c>
      <c r="Q6" s="44">
        <f>H14</f>
        <v>0.41</v>
      </c>
      <c r="R6" s="44">
        <f>I14</f>
        <v>0.39700000000000002</v>
      </c>
      <c r="S6" s="44"/>
    </row>
    <row r="7" spans="1:19" x14ac:dyDescent="0.2">
      <c r="A7" s="42" t="s">
        <v>16</v>
      </c>
      <c r="B7" s="41">
        <v>0.05</v>
      </c>
      <c r="C7" s="41">
        <v>5.0999999999999997E-2</v>
      </c>
      <c r="D7" s="41">
        <v>0.05</v>
      </c>
      <c r="E7" s="41">
        <v>0.05</v>
      </c>
      <c r="F7" s="41">
        <v>0.05</v>
      </c>
      <c r="G7" s="41">
        <v>0.05</v>
      </c>
      <c r="H7" s="41">
        <v>5.0999999999999997E-2</v>
      </c>
      <c r="I7" s="41">
        <v>0.05</v>
      </c>
      <c r="J7" s="41">
        <v>0.05</v>
      </c>
      <c r="K7" s="41">
        <v>0.05</v>
      </c>
      <c r="L7" s="41">
        <v>0.05</v>
      </c>
      <c r="M7" s="41">
        <v>5.0999999999999997E-2</v>
      </c>
      <c r="N7" s="40">
        <v>405</v>
      </c>
      <c r="P7" s="46">
        <v>480</v>
      </c>
      <c r="Q7" s="44">
        <f>J18</f>
        <v>0.53200000000000003</v>
      </c>
      <c r="R7" s="44">
        <f>K18</f>
        <v>0.53500000000000003</v>
      </c>
      <c r="S7" s="44"/>
    </row>
    <row r="8" spans="1:19" x14ac:dyDescent="0.2">
      <c r="P8" s="45">
        <v>600</v>
      </c>
      <c r="Q8" s="44">
        <f>L22</f>
        <v>0.65400000000000003</v>
      </c>
      <c r="R8" s="44">
        <f>M22</f>
        <v>0.64700000000000002</v>
      </c>
      <c r="S8" s="44"/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7.1999999999999995E-2</v>
      </c>
      <c r="C10" s="41">
        <v>7.0000000000000007E-2</v>
      </c>
      <c r="D10" s="41">
        <v>0.19600000000000001</v>
      </c>
      <c r="E10" s="41">
        <v>0.188</v>
      </c>
      <c r="F10" s="41">
        <v>0.29599999999999999</v>
      </c>
      <c r="G10" s="41">
        <v>0.28699999999999998</v>
      </c>
      <c r="H10" s="41">
        <v>0.05</v>
      </c>
      <c r="I10" s="41">
        <v>0.05</v>
      </c>
      <c r="J10" s="41">
        <v>4.9000000000000002E-2</v>
      </c>
      <c r="K10" s="41">
        <v>0.05</v>
      </c>
      <c r="L10" s="41">
        <v>5.2999999999999999E-2</v>
      </c>
      <c r="M10" s="41">
        <v>0.05</v>
      </c>
      <c r="N10" s="40">
        <v>405</v>
      </c>
      <c r="P10" s="38" t="s">
        <v>23</v>
      </c>
      <c r="Q10" s="38">
        <f>SLOPE(Q3:Q8,$P$3:$P$8)</f>
        <v>9.9380952380952376E-4</v>
      </c>
      <c r="R10" s="38">
        <f>SLOPE(R3:R8,$P$3:$P$8)</f>
        <v>9.9333333333333326E-4</v>
      </c>
    </row>
    <row r="11" spans="1:19" x14ac:dyDescent="0.2">
      <c r="A11" s="42" t="s">
        <v>16</v>
      </c>
      <c r="B11" s="41">
        <v>5.0999999999999997E-2</v>
      </c>
      <c r="C11" s="41">
        <v>0.05</v>
      </c>
      <c r="D11" s="41">
        <v>0.05</v>
      </c>
      <c r="E11" s="41">
        <v>0.05</v>
      </c>
      <c r="F11" s="41">
        <v>0.05</v>
      </c>
      <c r="G11" s="41">
        <v>0.05</v>
      </c>
      <c r="H11" s="41">
        <v>5.0999999999999997E-2</v>
      </c>
      <c r="I11" s="41">
        <v>0.05</v>
      </c>
      <c r="J11" s="41">
        <v>0.05</v>
      </c>
      <c r="K11" s="41">
        <v>0.05</v>
      </c>
      <c r="L11" s="41">
        <v>0.05</v>
      </c>
      <c r="M11" s="41">
        <v>5.0999999999999997E-2</v>
      </c>
      <c r="N11" s="40">
        <v>405</v>
      </c>
      <c r="P11" s="38" t="s">
        <v>22</v>
      </c>
      <c r="Q11" s="38">
        <f>_xlfn.STDEV.P(Q10:R10)</f>
        <v>2.3809523809524905E-7</v>
      </c>
    </row>
    <row r="12" spans="1:19" x14ac:dyDescent="0.2">
      <c r="P12" s="38" t="s">
        <v>21</v>
      </c>
      <c r="Q12" s="38">
        <f>AVERAGE(Q10:R10)</f>
        <v>9.9357142857142851E-4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8.1000000000000003E-2</v>
      </c>
      <c r="C14" s="41">
        <v>7.9000000000000001E-2</v>
      </c>
      <c r="D14" s="41">
        <v>0.19400000000000001</v>
      </c>
      <c r="E14" s="41">
        <v>0.191</v>
      </c>
      <c r="F14" s="41">
        <v>0.29799999999999999</v>
      </c>
      <c r="G14" s="41">
        <v>0.29299999999999998</v>
      </c>
      <c r="H14" s="41">
        <v>0.41</v>
      </c>
      <c r="I14" s="41">
        <v>0.39700000000000002</v>
      </c>
      <c r="J14" s="41">
        <v>0.05</v>
      </c>
      <c r="K14" s="41">
        <v>0.05</v>
      </c>
      <c r="L14" s="41">
        <v>5.2999999999999999E-2</v>
      </c>
      <c r="M14" s="41">
        <v>0.05</v>
      </c>
      <c r="N14" s="40">
        <v>405</v>
      </c>
    </row>
    <row r="15" spans="1:19" x14ac:dyDescent="0.2">
      <c r="A15" s="42" t="s">
        <v>16</v>
      </c>
      <c r="B15" s="41">
        <v>0.05</v>
      </c>
      <c r="C15" s="41">
        <v>0.05</v>
      </c>
      <c r="D15" s="41">
        <v>0.05</v>
      </c>
      <c r="E15" s="41">
        <v>0.05</v>
      </c>
      <c r="F15" s="41">
        <v>0.05</v>
      </c>
      <c r="G15" s="41">
        <v>0.05</v>
      </c>
      <c r="H15" s="41">
        <v>5.0999999999999997E-2</v>
      </c>
      <c r="I15" s="41">
        <v>0.05</v>
      </c>
      <c r="J15" s="41">
        <v>0.05</v>
      </c>
      <c r="K15" s="41">
        <v>0.05</v>
      </c>
      <c r="L15" s="41">
        <v>0.05</v>
      </c>
      <c r="M15" s="41">
        <v>5.0999999999999997E-2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9.1999999999999998E-2</v>
      </c>
      <c r="C18" s="41">
        <v>9.0999999999999998E-2</v>
      </c>
      <c r="D18" s="41">
        <v>0.19900000000000001</v>
      </c>
      <c r="E18" s="41">
        <v>0.19600000000000001</v>
      </c>
      <c r="F18" s="41">
        <v>0.29299999999999998</v>
      </c>
      <c r="G18" s="41">
        <v>0.28999999999999998</v>
      </c>
      <c r="H18" s="41">
        <v>0.41099999999999998</v>
      </c>
      <c r="I18" s="41">
        <v>0.39800000000000002</v>
      </c>
      <c r="J18" s="41">
        <v>0.53200000000000003</v>
      </c>
      <c r="K18" s="41">
        <v>0.53500000000000003</v>
      </c>
      <c r="L18" s="41">
        <v>5.2999999999999999E-2</v>
      </c>
      <c r="M18" s="41">
        <v>0.05</v>
      </c>
      <c r="N18" s="40">
        <v>405</v>
      </c>
    </row>
    <row r="19" spans="1:14" x14ac:dyDescent="0.2">
      <c r="A19" s="42" t="s">
        <v>16</v>
      </c>
      <c r="B19" s="41">
        <v>0.39700000000000002</v>
      </c>
      <c r="C19" s="41">
        <v>0.33200000000000002</v>
      </c>
      <c r="D19" s="41">
        <v>0.39900000000000002</v>
      </c>
      <c r="E19" s="41">
        <v>0.05</v>
      </c>
      <c r="F19" s="41">
        <v>0.05</v>
      </c>
      <c r="G19" s="41">
        <v>0.05</v>
      </c>
      <c r="H19" s="41">
        <v>5.0999999999999997E-2</v>
      </c>
      <c r="I19" s="41">
        <v>0.05</v>
      </c>
      <c r="J19" s="41">
        <v>0.05</v>
      </c>
      <c r="K19" s="41">
        <v>0.05</v>
      </c>
      <c r="L19" s="41">
        <v>0.05</v>
      </c>
      <c r="M19" s="41">
        <v>5.0999999999999997E-2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9.9000000000000005E-2</v>
      </c>
      <c r="C22" s="41">
        <v>0.10100000000000001</v>
      </c>
      <c r="D22" s="41">
        <v>0.20699999999999999</v>
      </c>
      <c r="E22" s="41">
        <v>0.20200000000000001</v>
      </c>
      <c r="F22" s="41">
        <v>0.29599999999999999</v>
      </c>
      <c r="G22" s="41">
        <v>0.28899999999999998</v>
      </c>
      <c r="H22" s="41">
        <v>0.40400000000000003</v>
      </c>
      <c r="I22" s="41">
        <v>0.39300000000000002</v>
      </c>
      <c r="J22" s="41">
        <v>0.53500000000000003</v>
      </c>
      <c r="K22" s="41">
        <v>0.53500000000000003</v>
      </c>
      <c r="L22" s="41">
        <v>0.65400000000000003</v>
      </c>
      <c r="M22" s="41">
        <v>0.64700000000000002</v>
      </c>
      <c r="N22" s="40">
        <v>405</v>
      </c>
    </row>
    <row r="23" spans="1:14" x14ac:dyDescent="0.2">
      <c r="A23" s="42" t="s">
        <v>16</v>
      </c>
      <c r="B23" s="41">
        <v>0.39500000000000002</v>
      </c>
      <c r="C23" s="41">
        <v>0.32900000000000001</v>
      </c>
      <c r="D23" s="41">
        <v>0.39700000000000002</v>
      </c>
      <c r="E23" s="41">
        <v>0.48099999999999998</v>
      </c>
      <c r="F23" s="41">
        <v>0.40600000000000003</v>
      </c>
      <c r="G23" s="41">
        <v>0.48799999999999999</v>
      </c>
      <c r="H23" s="41">
        <v>5.0999999999999997E-2</v>
      </c>
      <c r="I23" s="41">
        <v>0.05</v>
      </c>
      <c r="J23" s="41">
        <v>0.05</v>
      </c>
      <c r="K23" s="41">
        <v>0.05</v>
      </c>
      <c r="L23" s="41">
        <v>0.05</v>
      </c>
      <c r="M23" s="41">
        <v>5.0999999999999997E-2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AB45D-0989-B942-B10A-FC1D1C8231C5}">
  <dimension ref="A1:S23"/>
  <sheetViews>
    <sheetView workbookViewId="0">
      <selection activeCell="B21" sqref="B21:M21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7">
        <v>0.06</v>
      </c>
      <c r="C2" s="47">
        <v>6.8000000000000005E-2</v>
      </c>
      <c r="D2" s="47">
        <v>7.0999999999999994E-2</v>
      </c>
      <c r="E2" s="47">
        <v>0.05</v>
      </c>
      <c r="F2" s="47">
        <v>5.1999999999999998E-2</v>
      </c>
      <c r="G2" s="47">
        <v>5.0999999999999997E-2</v>
      </c>
      <c r="H2" s="47">
        <v>0.05</v>
      </c>
      <c r="I2" s="47">
        <v>0.05</v>
      </c>
      <c r="J2" s="47">
        <v>0.05</v>
      </c>
      <c r="K2" s="47">
        <v>0.05</v>
      </c>
      <c r="L2" s="47">
        <v>5.0999999999999997E-2</v>
      </c>
      <c r="M2" s="47">
        <v>5.1999999999999998E-2</v>
      </c>
      <c r="N2" s="40">
        <v>405</v>
      </c>
      <c r="P2" s="46" t="s">
        <v>27</v>
      </c>
      <c r="Q2" s="44" t="s">
        <v>26</v>
      </c>
      <c r="R2" s="44" t="s">
        <v>25</v>
      </c>
      <c r="S2" s="44" t="s">
        <v>24</v>
      </c>
    </row>
    <row r="3" spans="1:19" x14ac:dyDescent="0.2">
      <c r="A3" s="42" t="s">
        <v>16</v>
      </c>
      <c r="B3" s="47">
        <v>4.9000000000000002E-2</v>
      </c>
      <c r="C3" s="47">
        <v>0.05</v>
      </c>
      <c r="D3" s="47">
        <v>0.05</v>
      </c>
      <c r="E3" s="47">
        <v>5.0999999999999997E-2</v>
      </c>
      <c r="F3" s="47">
        <v>0.05</v>
      </c>
      <c r="G3" s="47">
        <v>5.0999999999999997E-2</v>
      </c>
      <c r="H3" s="47">
        <v>5.0999999999999997E-2</v>
      </c>
      <c r="I3" s="47">
        <v>5.2999999999999999E-2</v>
      </c>
      <c r="J3" s="47">
        <v>5.0999999999999997E-2</v>
      </c>
      <c r="K3" s="47">
        <v>0.05</v>
      </c>
      <c r="L3" s="47">
        <v>0.05</v>
      </c>
      <c r="M3" s="47">
        <v>5.0999999999999997E-2</v>
      </c>
      <c r="N3" s="40">
        <v>405</v>
      </c>
      <c r="P3" s="46">
        <v>0</v>
      </c>
      <c r="Q3" s="44">
        <f>B2</f>
        <v>0.06</v>
      </c>
      <c r="R3" s="44">
        <f>C2</f>
        <v>6.8000000000000005E-2</v>
      </c>
      <c r="S3" s="44">
        <f>D2</f>
        <v>7.0999999999999994E-2</v>
      </c>
    </row>
    <row r="4" spans="1:19" x14ac:dyDescent="0.2">
      <c r="P4" s="45">
        <v>120</v>
      </c>
      <c r="Q4" s="44">
        <f>E6</f>
        <v>0.28699999999999998</v>
      </c>
      <c r="R4" s="44">
        <f>F6</f>
        <v>0.40100000000000002</v>
      </c>
      <c r="S4" s="44">
        <f>G6</f>
        <v>0.38800000000000001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0.47899999999999998</v>
      </c>
      <c r="R5" s="44">
        <f>I10</f>
        <v>0.65</v>
      </c>
      <c r="S5" s="44">
        <f>J10</f>
        <v>0.65600000000000003</v>
      </c>
    </row>
    <row r="6" spans="1:19" x14ac:dyDescent="0.2">
      <c r="A6" s="42" t="s">
        <v>17</v>
      </c>
      <c r="B6" s="41">
        <v>0.06</v>
      </c>
      <c r="C6" s="41">
        <v>6.8000000000000005E-2</v>
      </c>
      <c r="D6" s="41">
        <v>7.0999999999999994E-2</v>
      </c>
      <c r="E6" s="41">
        <v>0.28699999999999998</v>
      </c>
      <c r="F6" s="41">
        <v>0.40100000000000002</v>
      </c>
      <c r="G6" s="41">
        <v>0.38800000000000001</v>
      </c>
      <c r="H6" s="41">
        <v>0.05</v>
      </c>
      <c r="I6" s="41">
        <v>0.05</v>
      </c>
      <c r="J6" s="41">
        <v>0.05</v>
      </c>
      <c r="K6" s="41">
        <v>0.05</v>
      </c>
      <c r="L6" s="41">
        <v>5.0999999999999997E-2</v>
      </c>
      <c r="M6" s="41">
        <v>5.1999999999999998E-2</v>
      </c>
      <c r="N6" s="40">
        <v>405</v>
      </c>
      <c r="P6" s="45">
        <v>360</v>
      </c>
      <c r="Q6" s="44">
        <f>K14</f>
        <v>0.66600000000000004</v>
      </c>
      <c r="R6" s="44">
        <f>L14</f>
        <v>0.81</v>
      </c>
      <c r="S6" s="44">
        <f>M14</f>
        <v>0.81699999999999995</v>
      </c>
    </row>
    <row r="7" spans="1:19" x14ac:dyDescent="0.2">
      <c r="A7" s="42" t="s">
        <v>16</v>
      </c>
      <c r="B7" s="41">
        <v>4.9000000000000002E-2</v>
      </c>
      <c r="C7" s="41">
        <v>0.05</v>
      </c>
      <c r="D7" s="41">
        <v>0.05</v>
      </c>
      <c r="E7" s="41">
        <v>5.0999999999999997E-2</v>
      </c>
      <c r="F7" s="41">
        <v>0.05</v>
      </c>
      <c r="G7" s="41">
        <v>5.0999999999999997E-2</v>
      </c>
      <c r="H7" s="41">
        <v>5.0999999999999997E-2</v>
      </c>
      <c r="I7" s="41">
        <v>5.2999999999999999E-2</v>
      </c>
      <c r="J7" s="41">
        <v>5.0999999999999997E-2</v>
      </c>
      <c r="K7" s="41">
        <v>0.05</v>
      </c>
      <c r="L7" s="41">
        <v>0.05</v>
      </c>
      <c r="M7" s="41">
        <v>5.0999999999999997E-2</v>
      </c>
      <c r="N7" s="40">
        <v>405</v>
      </c>
      <c r="P7" s="46">
        <v>480</v>
      </c>
      <c r="Q7" s="44">
        <f>B19</f>
        <v>0.78800000000000003</v>
      </c>
      <c r="R7" s="44">
        <f>C19</f>
        <v>0.90700000000000003</v>
      </c>
      <c r="S7" s="44">
        <f>D19</f>
        <v>0.91400000000000003</v>
      </c>
    </row>
    <row r="8" spans="1:19" x14ac:dyDescent="0.2">
      <c r="P8" s="45">
        <v>600</v>
      </c>
      <c r="Q8" s="44">
        <f>E23</f>
        <v>0.90200000000000002</v>
      </c>
      <c r="R8" s="44">
        <f>F23</f>
        <v>0.88900000000000001</v>
      </c>
      <c r="S8" s="44">
        <f>G23</f>
        <v>0.92800000000000005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0.06</v>
      </c>
      <c r="C10" s="41">
        <v>6.8000000000000005E-2</v>
      </c>
      <c r="D10" s="41">
        <v>7.0999999999999994E-2</v>
      </c>
      <c r="E10" s="41">
        <v>0.28499999999999998</v>
      </c>
      <c r="F10" s="41">
        <v>0.39900000000000002</v>
      </c>
      <c r="G10" s="41">
        <v>0.38700000000000001</v>
      </c>
      <c r="H10" s="41">
        <v>0.47899999999999998</v>
      </c>
      <c r="I10" s="41">
        <v>0.65</v>
      </c>
      <c r="J10" s="41">
        <v>0.65600000000000003</v>
      </c>
      <c r="K10" s="41">
        <v>0.05</v>
      </c>
      <c r="L10" s="41">
        <v>5.0999999999999997E-2</v>
      </c>
      <c r="M10" s="41">
        <v>5.1999999999999998E-2</v>
      </c>
      <c r="N10" s="40">
        <v>405</v>
      </c>
      <c r="P10" s="38" t="s">
        <v>23</v>
      </c>
      <c r="Q10" s="38">
        <f>SLOPE(Q3:Q8,$P$3:$P$8)</f>
        <v>1.4047619047619047E-3</v>
      </c>
      <c r="R10" s="38">
        <f>SLOPE(R3:R8,$P$3:$P$8)</f>
        <v>1.3769047619047619E-3</v>
      </c>
      <c r="S10" s="38">
        <f>SLOPE(S3:S8,$P$3:$P$8)</f>
        <v>1.4342857142857145E-3</v>
      </c>
    </row>
    <row r="11" spans="1:19" x14ac:dyDescent="0.2">
      <c r="A11" s="42" t="s">
        <v>16</v>
      </c>
      <c r="B11" s="41">
        <v>4.9000000000000002E-2</v>
      </c>
      <c r="C11" s="41">
        <v>0.05</v>
      </c>
      <c r="D11" s="41">
        <v>5.0999999999999997E-2</v>
      </c>
      <c r="E11" s="41">
        <v>5.0999999999999997E-2</v>
      </c>
      <c r="F11" s="41">
        <v>0.05</v>
      </c>
      <c r="G11" s="41">
        <v>5.0999999999999997E-2</v>
      </c>
      <c r="H11" s="41">
        <v>5.0999999999999997E-2</v>
      </c>
      <c r="I11" s="41">
        <v>5.2999999999999999E-2</v>
      </c>
      <c r="J11" s="41">
        <v>5.0999999999999997E-2</v>
      </c>
      <c r="K11" s="41">
        <v>0.05</v>
      </c>
      <c r="L11" s="41">
        <v>0.05</v>
      </c>
      <c r="M11" s="41">
        <v>5.0999999999999997E-2</v>
      </c>
      <c r="N11" s="40">
        <v>405</v>
      </c>
      <c r="P11" s="38" t="s">
        <v>22</v>
      </c>
      <c r="Q11" s="38">
        <f>_xlfn.STDEV.P(Q10:S10)</f>
        <v>2.3428969325997107E-5</v>
      </c>
    </row>
    <row r="12" spans="1:19" x14ac:dyDescent="0.2">
      <c r="P12" s="38" t="s">
        <v>21</v>
      </c>
      <c r="Q12" s="38">
        <f>AVERAGE(Q10:S10)</f>
        <v>1.4053174603174603E-3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0.06</v>
      </c>
      <c r="C14" s="41">
        <v>6.8000000000000005E-2</v>
      </c>
      <c r="D14" s="41">
        <v>7.0999999999999994E-2</v>
      </c>
      <c r="E14" s="41">
        <v>0.28100000000000003</v>
      </c>
      <c r="F14" s="41">
        <v>0.39400000000000002</v>
      </c>
      <c r="G14" s="41">
        <v>0.38</v>
      </c>
      <c r="H14" s="41">
        <v>0.48499999999999999</v>
      </c>
      <c r="I14" s="41">
        <v>0.64600000000000002</v>
      </c>
      <c r="J14" s="41">
        <v>0.65600000000000003</v>
      </c>
      <c r="K14" s="41">
        <v>0.66600000000000004</v>
      </c>
      <c r="L14" s="41">
        <v>0.81</v>
      </c>
      <c r="M14" s="41">
        <v>0.81699999999999995</v>
      </c>
      <c r="N14" s="40">
        <v>405</v>
      </c>
    </row>
    <row r="15" spans="1:19" x14ac:dyDescent="0.2">
      <c r="A15" s="42" t="s">
        <v>16</v>
      </c>
      <c r="B15" s="41">
        <v>4.9000000000000002E-2</v>
      </c>
      <c r="C15" s="41">
        <v>0.05</v>
      </c>
      <c r="D15" s="41">
        <v>5.0999999999999997E-2</v>
      </c>
      <c r="E15" s="41">
        <v>5.0999999999999997E-2</v>
      </c>
      <c r="F15" s="41">
        <v>0.05</v>
      </c>
      <c r="G15" s="41">
        <v>5.0999999999999997E-2</v>
      </c>
      <c r="H15" s="41">
        <v>5.0999999999999997E-2</v>
      </c>
      <c r="I15" s="41">
        <v>5.2999999999999999E-2</v>
      </c>
      <c r="J15" s="41">
        <v>5.0999999999999997E-2</v>
      </c>
      <c r="K15" s="41">
        <v>0.05</v>
      </c>
      <c r="L15" s="41">
        <v>0.05</v>
      </c>
      <c r="M15" s="41">
        <v>5.0999999999999997E-2</v>
      </c>
      <c r="N15" s="40">
        <v>405</v>
      </c>
    </row>
    <row r="16" spans="1:19" x14ac:dyDescent="0.2">
      <c r="P16" s="38" t="s">
        <v>20</v>
      </c>
      <c r="Q16" s="38">
        <f>SLOPE(Q3:Q5,$P$3:$P$5)</f>
        <v>1.7458333333333334E-3</v>
      </c>
      <c r="R16" s="38">
        <f>SLOPE(R3:R5,$P$3:$P$5)</f>
        <v>2.4250000000000001E-3</v>
      </c>
      <c r="S16" s="38">
        <f>SLOPE(S3:S5,$P$3:$P$5)</f>
        <v>2.4375E-3</v>
      </c>
    </row>
    <row r="17" spans="1:17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  <c r="P17" s="38" t="s">
        <v>19</v>
      </c>
      <c r="Q17" s="38">
        <f>AVERAGE(Q16:S16)</f>
        <v>2.2027777777777779E-3</v>
      </c>
    </row>
    <row r="18" spans="1:17" x14ac:dyDescent="0.2">
      <c r="A18" s="42" t="s">
        <v>17</v>
      </c>
      <c r="B18" s="41">
        <v>6.0999999999999999E-2</v>
      </c>
      <c r="C18" s="41">
        <v>6.8000000000000005E-2</v>
      </c>
      <c r="D18" s="41">
        <v>7.0999999999999994E-2</v>
      </c>
      <c r="E18" s="41">
        <v>0.27800000000000002</v>
      </c>
      <c r="F18" s="41">
        <v>0.38500000000000001</v>
      </c>
      <c r="G18" s="41">
        <v>0.377</v>
      </c>
      <c r="H18" s="41">
        <v>0.48099999999999998</v>
      </c>
      <c r="I18" s="41">
        <v>0.625</v>
      </c>
      <c r="J18" s="41">
        <v>0.64900000000000002</v>
      </c>
      <c r="K18" s="41">
        <v>0.66100000000000003</v>
      </c>
      <c r="L18" s="41">
        <v>0.81799999999999995</v>
      </c>
      <c r="M18" s="41">
        <v>0.80800000000000005</v>
      </c>
      <c r="N18" s="40">
        <v>405</v>
      </c>
      <c r="P18" s="38" t="s">
        <v>18</v>
      </c>
      <c r="Q18" s="38">
        <f>_xlfn.STDEV.P(Q16:S16)</f>
        <v>3.2314881141818806E-4</v>
      </c>
    </row>
    <row r="19" spans="1:17" x14ac:dyDescent="0.2">
      <c r="A19" s="42" t="s">
        <v>16</v>
      </c>
      <c r="B19" s="41">
        <v>0.78800000000000003</v>
      </c>
      <c r="C19" s="41">
        <v>0.90700000000000003</v>
      </c>
      <c r="D19" s="41">
        <v>0.91400000000000003</v>
      </c>
      <c r="E19" s="41">
        <v>5.0999999999999997E-2</v>
      </c>
      <c r="F19" s="41">
        <v>0.05</v>
      </c>
      <c r="G19" s="41">
        <v>5.0999999999999997E-2</v>
      </c>
      <c r="H19" s="41">
        <v>5.0999999999999997E-2</v>
      </c>
      <c r="I19" s="41">
        <v>5.2999999999999999E-2</v>
      </c>
      <c r="J19" s="41">
        <v>5.0999999999999997E-2</v>
      </c>
      <c r="K19" s="41">
        <v>0.05</v>
      </c>
      <c r="L19" s="41">
        <v>0.05</v>
      </c>
      <c r="M19" s="41">
        <v>5.0999999999999997E-2</v>
      </c>
      <c r="N19" s="40">
        <v>405</v>
      </c>
    </row>
    <row r="21" spans="1:17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7" x14ac:dyDescent="0.2">
      <c r="A22" s="42" t="s">
        <v>17</v>
      </c>
      <c r="B22" s="41">
        <v>6.0999999999999999E-2</v>
      </c>
      <c r="C22" s="41">
        <v>6.8000000000000005E-2</v>
      </c>
      <c r="D22" s="41">
        <v>7.1999999999999995E-2</v>
      </c>
      <c r="E22" s="41">
        <v>0.27800000000000002</v>
      </c>
      <c r="F22" s="41">
        <v>0.38600000000000001</v>
      </c>
      <c r="G22" s="41">
        <v>0.377</v>
      </c>
      <c r="H22" s="41">
        <v>0.47499999999999998</v>
      </c>
      <c r="I22" s="41">
        <v>0.61599999999999999</v>
      </c>
      <c r="J22" s="41">
        <v>0.64300000000000002</v>
      </c>
      <c r="K22" s="41">
        <v>0.64300000000000002</v>
      </c>
      <c r="L22" s="41">
        <v>0.79700000000000004</v>
      </c>
      <c r="M22" s="41">
        <v>0.78500000000000003</v>
      </c>
      <c r="N22" s="40">
        <v>405</v>
      </c>
    </row>
    <row r="23" spans="1:17" x14ac:dyDescent="0.2">
      <c r="A23" s="42" t="s">
        <v>16</v>
      </c>
      <c r="B23" s="41">
        <v>0.78100000000000003</v>
      </c>
      <c r="C23" s="41">
        <v>0.88300000000000001</v>
      </c>
      <c r="D23" s="41">
        <v>0.90500000000000003</v>
      </c>
      <c r="E23" s="41">
        <v>0.90200000000000002</v>
      </c>
      <c r="F23" s="41">
        <v>0.88900000000000001</v>
      </c>
      <c r="G23" s="41">
        <v>0.92800000000000005</v>
      </c>
      <c r="H23" s="41">
        <v>5.0999999999999997E-2</v>
      </c>
      <c r="I23" s="41">
        <v>5.2999999999999999E-2</v>
      </c>
      <c r="J23" s="41">
        <v>5.0999999999999997E-2</v>
      </c>
      <c r="K23" s="41">
        <v>0.05</v>
      </c>
      <c r="L23" s="41">
        <v>0.05</v>
      </c>
      <c r="M23" s="41">
        <v>5.0999999999999997E-2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7635D-0C68-7144-9E26-A2F76D1577FC}">
  <dimension ref="A1:S23"/>
  <sheetViews>
    <sheetView workbookViewId="0">
      <selection activeCell="P13" sqref="P13:Q14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7" width="11.83203125" style="38" bestFit="1" customWidth="1"/>
    <col min="18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7">
        <v>4.2999999999999997E-2</v>
      </c>
      <c r="C2" s="47">
        <v>4.2999999999999997E-2</v>
      </c>
      <c r="D2" s="47">
        <v>5.0999999999999997E-2</v>
      </c>
      <c r="E2" s="47">
        <v>0.05</v>
      </c>
      <c r="F2" s="47">
        <v>0.05</v>
      </c>
      <c r="G2" s="47">
        <v>0.05</v>
      </c>
      <c r="H2" s="47">
        <v>0.05</v>
      </c>
      <c r="I2" s="47">
        <v>0.05</v>
      </c>
      <c r="J2" s="47">
        <v>0.05</v>
      </c>
      <c r="K2" s="47">
        <v>4.9000000000000002E-2</v>
      </c>
      <c r="L2" s="47">
        <v>0.05</v>
      </c>
      <c r="M2" s="47">
        <v>0.05</v>
      </c>
      <c r="N2" s="40">
        <v>405</v>
      </c>
      <c r="P2" s="46" t="s">
        <v>27</v>
      </c>
      <c r="Q2" s="44" t="s">
        <v>26</v>
      </c>
      <c r="R2" s="44" t="s">
        <v>25</v>
      </c>
      <c r="S2" s="44"/>
    </row>
    <row r="3" spans="1:19" x14ac:dyDescent="0.2">
      <c r="A3" s="42" t="s">
        <v>16</v>
      </c>
      <c r="B3" s="47">
        <v>0.05</v>
      </c>
      <c r="C3" s="47">
        <v>0.05</v>
      </c>
      <c r="D3" s="47">
        <v>0.05</v>
      </c>
      <c r="E3" s="47">
        <v>0.05</v>
      </c>
      <c r="F3" s="47">
        <v>0.05</v>
      </c>
      <c r="G3" s="47">
        <v>0.05</v>
      </c>
      <c r="H3" s="47">
        <v>5.0999999999999997E-2</v>
      </c>
      <c r="I3" s="47">
        <v>0.05</v>
      </c>
      <c r="J3" s="47">
        <v>0.05</v>
      </c>
      <c r="K3" s="47">
        <v>0.05</v>
      </c>
      <c r="L3" s="47">
        <v>0.05</v>
      </c>
      <c r="M3" s="47">
        <v>5.0999999999999997E-2</v>
      </c>
      <c r="N3" s="40">
        <v>405</v>
      </c>
      <c r="P3" s="46">
        <v>0</v>
      </c>
      <c r="Q3" s="44">
        <f>B2</f>
        <v>4.2999999999999997E-2</v>
      </c>
      <c r="R3" s="44">
        <f>C2</f>
        <v>4.2999999999999997E-2</v>
      </c>
      <c r="S3" s="44"/>
    </row>
    <row r="4" spans="1:19" x14ac:dyDescent="0.2">
      <c r="P4" s="45">
        <v>120</v>
      </c>
      <c r="Q4" s="44">
        <f>D6</f>
        <v>0.18099999999999999</v>
      </c>
      <c r="R4" s="44">
        <f>E6</f>
        <v>0.187</v>
      </c>
      <c r="S4" s="44"/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F10</f>
        <v>0.29599999999999999</v>
      </c>
      <c r="R5" s="44">
        <f>G10</f>
        <v>0.28399999999999997</v>
      </c>
      <c r="S5" s="44"/>
    </row>
    <row r="6" spans="1:19" x14ac:dyDescent="0.2">
      <c r="A6" s="42" t="s">
        <v>17</v>
      </c>
      <c r="B6" s="41">
        <v>4.2999999999999997E-2</v>
      </c>
      <c r="C6" s="41">
        <v>4.3999999999999997E-2</v>
      </c>
      <c r="D6" s="41">
        <v>0.18099999999999999</v>
      </c>
      <c r="E6" s="41">
        <v>0.187</v>
      </c>
      <c r="F6" s="41">
        <v>0.05</v>
      </c>
      <c r="G6" s="41">
        <v>0.05</v>
      </c>
      <c r="H6" s="41">
        <v>0.05</v>
      </c>
      <c r="I6" s="41">
        <v>0.05</v>
      </c>
      <c r="J6" s="41">
        <v>0.05</v>
      </c>
      <c r="K6" s="41">
        <v>4.9000000000000002E-2</v>
      </c>
      <c r="L6" s="41">
        <v>0.05</v>
      </c>
      <c r="M6" s="41">
        <v>0.05</v>
      </c>
      <c r="N6" s="40">
        <v>405</v>
      </c>
      <c r="P6" s="45">
        <v>360</v>
      </c>
      <c r="Q6" s="44">
        <f>H14</f>
        <v>0.41</v>
      </c>
      <c r="R6" s="44">
        <f>I14</f>
        <v>0.39100000000000001</v>
      </c>
      <c r="S6" s="44"/>
    </row>
    <row r="7" spans="1:19" x14ac:dyDescent="0.2">
      <c r="A7" s="42" t="s">
        <v>16</v>
      </c>
      <c r="B7" s="41">
        <v>0.05</v>
      </c>
      <c r="C7" s="41">
        <v>5.0999999999999997E-2</v>
      </c>
      <c r="D7" s="41">
        <v>0.05</v>
      </c>
      <c r="E7" s="41">
        <v>0.05</v>
      </c>
      <c r="F7" s="41">
        <v>0.05</v>
      </c>
      <c r="G7" s="41">
        <v>0.05</v>
      </c>
      <c r="H7" s="41">
        <v>5.0999999999999997E-2</v>
      </c>
      <c r="I7" s="41">
        <v>0.05</v>
      </c>
      <c r="J7" s="41">
        <v>0.05</v>
      </c>
      <c r="K7" s="41">
        <v>0.05</v>
      </c>
      <c r="L7" s="41">
        <v>0.05</v>
      </c>
      <c r="M7" s="41">
        <v>5.0999999999999997E-2</v>
      </c>
      <c r="N7" s="40">
        <v>405</v>
      </c>
      <c r="P7" s="46">
        <v>480</v>
      </c>
      <c r="Q7" s="44">
        <f>J18</f>
        <v>0.53500000000000003</v>
      </c>
      <c r="R7" s="44">
        <f>K18</f>
        <v>0.51600000000000001</v>
      </c>
      <c r="S7" s="44"/>
    </row>
    <row r="8" spans="1:19" x14ac:dyDescent="0.2">
      <c r="P8" s="45">
        <v>600</v>
      </c>
      <c r="Q8" s="44">
        <f>L22</f>
        <v>0.63700000000000001</v>
      </c>
      <c r="R8" s="44">
        <f>M22</f>
        <v>0.64100000000000001</v>
      </c>
      <c r="S8" s="44"/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4.3999999999999997E-2</v>
      </c>
      <c r="C10" s="41">
        <v>4.4999999999999998E-2</v>
      </c>
      <c r="D10" s="41">
        <v>0.20899999999999999</v>
      </c>
      <c r="E10" s="41">
        <v>0.20300000000000001</v>
      </c>
      <c r="F10" s="41">
        <v>0.29599999999999999</v>
      </c>
      <c r="G10" s="41">
        <v>0.28399999999999997</v>
      </c>
      <c r="H10" s="41">
        <v>0.05</v>
      </c>
      <c r="I10" s="41">
        <v>0.05</v>
      </c>
      <c r="J10" s="41">
        <v>0.05</v>
      </c>
      <c r="K10" s="41">
        <v>4.9000000000000002E-2</v>
      </c>
      <c r="L10" s="41">
        <v>0.05</v>
      </c>
      <c r="M10" s="41">
        <v>0.05</v>
      </c>
      <c r="N10" s="40">
        <v>405</v>
      </c>
      <c r="P10" s="38" t="s">
        <v>23</v>
      </c>
      <c r="Q10" s="38">
        <f>SLOPE(Q3:Q8,$P$3:$P$8)</f>
        <v>9.8714285714285722E-4</v>
      </c>
      <c r="R10" s="38">
        <f>SLOPE(R3:R8,$P$3:$P$8)</f>
        <v>9.7238095238095243E-4</v>
      </c>
    </row>
    <row r="11" spans="1:19" x14ac:dyDescent="0.2">
      <c r="A11" s="42" t="s">
        <v>16</v>
      </c>
      <c r="B11" s="41">
        <v>5.0999999999999997E-2</v>
      </c>
      <c r="C11" s="41">
        <v>0.05</v>
      </c>
      <c r="D11" s="41">
        <v>0.05</v>
      </c>
      <c r="E11" s="41">
        <v>0.05</v>
      </c>
      <c r="F11" s="41">
        <v>0.05</v>
      </c>
      <c r="G11" s="41">
        <v>0.05</v>
      </c>
      <c r="H11" s="41">
        <v>5.0999999999999997E-2</v>
      </c>
      <c r="I11" s="41">
        <v>0.05</v>
      </c>
      <c r="J11" s="41">
        <v>0.05</v>
      </c>
      <c r="K11" s="41">
        <v>0.05</v>
      </c>
      <c r="L11" s="41">
        <v>0.05</v>
      </c>
      <c r="M11" s="41">
        <v>5.0999999999999997E-2</v>
      </c>
      <c r="N11" s="40">
        <v>405</v>
      </c>
      <c r="P11" s="38" t="s">
        <v>22</v>
      </c>
      <c r="Q11" s="38">
        <f>_xlfn.STDEV.P(Q10:R10)</f>
        <v>7.3809523809523951E-6</v>
      </c>
    </row>
    <row r="12" spans="1:19" x14ac:dyDescent="0.2">
      <c r="P12" s="38" t="s">
        <v>21</v>
      </c>
      <c r="Q12" s="38">
        <f>AVERAGE(Q10:R10)</f>
        <v>9.7976190476190472E-4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4.4999999999999998E-2</v>
      </c>
      <c r="C14" s="41">
        <v>4.5999999999999999E-2</v>
      </c>
      <c r="D14" s="41">
        <v>0.20499999999999999</v>
      </c>
      <c r="E14" s="41">
        <v>0.20100000000000001</v>
      </c>
      <c r="F14" s="41">
        <v>0.35299999999999998</v>
      </c>
      <c r="G14" s="41">
        <v>0.35099999999999998</v>
      </c>
      <c r="H14" s="41">
        <v>0.41</v>
      </c>
      <c r="I14" s="41">
        <v>0.39100000000000001</v>
      </c>
      <c r="J14" s="41">
        <v>0.05</v>
      </c>
      <c r="K14" s="41">
        <v>4.9000000000000002E-2</v>
      </c>
      <c r="L14" s="41">
        <v>0.05</v>
      </c>
      <c r="M14" s="41">
        <v>0.05</v>
      </c>
      <c r="N14" s="40">
        <v>405</v>
      </c>
    </row>
    <row r="15" spans="1:19" x14ac:dyDescent="0.2">
      <c r="A15" s="42" t="s">
        <v>16</v>
      </c>
      <c r="B15" s="41">
        <v>0.05</v>
      </c>
      <c r="C15" s="41">
        <v>0.05</v>
      </c>
      <c r="D15" s="41">
        <v>0.05</v>
      </c>
      <c r="E15" s="41">
        <v>0.05</v>
      </c>
      <c r="F15" s="41">
        <v>0.05</v>
      </c>
      <c r="G15" s="41">
        <v>0.05</v>
      </c>
      <c r="H15" s="41">
        <v>5.0999999999999997E-2</v>
      </c>
      <c r="I15" s="41">
        <v>0.05</v>
      </c>
      <c r="J15" s="41">
        <v>0.05</v>
      </c>
      <c r="K15" s="41">
        <v>0.05</v>
      </c>
      <c r="L15" s="41">
        <v>0.05</v>
      </c>
      <c r="M15" s="41">
        <v>5.0999999999999997E-2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4.4999999999999998E-2</v>
      </c>
      <c r="C18" s="41">
        <v>4.7E-2</v>
      </c>
      <c r="D18" s="41">
        <v>0.20499999999999999</v>
      </c>
      <c r="E18" s="41">
        <v>0.19900000000000001</v>
      </c>
      <c r="F18" s="41">
        <v>0.34399999999999997</v>
      </c>
      <c r="G18" s="41">
        <v>0.34100000000000003</v>
      </c>
      <c r="H18" s="41">
        <v>0.47799999999999998</v>
      </c>
      <c r="I18" s="41">
        <v>0.48699999999999999</v>
      </c>
      <c r="J18" s="41">
        <v>0.53500000000000003</v>
      </c>
      <c r="K18" s="41">
        <v>0.51600000000000001</v>
      </c>
      <c r="L18" s="41">
        <v>0.05</v>
      </c>
      <c r="M18" s="41">
        <v>0.05</v>
      </c>
      <c r="N18" s="40">
        <v>405</v>
      </c>
    </row>
    <row r="19" spans="1:14" x14ac:dyDescent="0.2">
      <c r="A19" s="42" t="s">
        <v>16</v>
      </c>
      <c r="B19" s="41">
        <v>0.39700000000000002</v>
      </c>
      <c r="C19" s="41">
        <v>0.33200000000000002</v>
      </c>
      <c r="D19" s="41">
        <v>0.39900000000000002</v>
      </c>
      <c r="E19" s="41">
        <v>0.05</v>
      </c>
      <c r="F19" s="41">
        <v>0.05</v>
      </c>
      <c r="G19" s="41">
        <v>0.05</v>
      </c>
      <c r="H19" s="41">
        <v>5.0999999999999997E-2</v>
      </c>
      <c r="I19" s="41">
        <v>0.05</v>
      </c>
      <c r="J19" s="41">
        <v>0.05</v>
      </c>
      <c r="K19" s="41">
        <v>0.05</v>
      </c>
      <c r="L19" s="41">
        <v>0.05</v>
      </c>
      <c r="M19" s="41">
        <v>5.0999999999999997E-2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4.7E-2</v>
      </c>
      <c r="C22" s="41">
        <v>4.9000000000000002E-2</v>
      </c>
      <c r="D22" s="41">
        <v>0.20499999999999999</v>
      </c>
      <c r="E22" s="41">
        <v>0.2</v>
      </c>
      <c r="F22" s="41">
        <v>0.34399999999999997</v>
      </c>
      <c r="G22" s="41">
        <v>0.33900000000000002</v>
      </c>
      <c r="H22" s="41">
        <v>0.47399999999999998</v>
      </c>
      <c r="I22" s="41">
        <v>0.47799999999999998</v>
      </c>
      <c r="J22" s="41">
        <v>0.629</v>
      </c>
      <c r="K22" s="41">
        <v>0.61899999999999999</v>
      </c>
      <c r="L22" s="41">
        <v>0.63700000000000001</v>
      </c>
      <c r="M22" s="41">
        <v>0.64100000000000001</v>
      </c>
      <c r="N22" s="40">
        <v>405</v>
      </c>
    </row>
    <row r="23" spans="1:14" x14ac:dyDescent="0.2">
      <c r="A23" s="42" t="s">
        <v>16</v>
      </c>
      <c r="B23" s="41">
        <v>0.39500000000000002</v>
      </c>
      <c r="C23" s="41">
        <v>0.32900000000000001</v>
      </c>
      <c r="D23" s="41">
        <v>0.39700000000000002</v>
      </c>
      <c r="E23" s="41">
        <v>0.48099999999999998</v>
      </c>
      <c r="F23" s="41">
        <v>0.40600000000000003</v>
      </c>
      <c r="G23" s="41">
        <v>0.48799999999999999</v>
      </c>
      <c r="H23" s="41">
        <v>5.0999999999999997E-2</v>
      </c>
      <c r="I23" s="41">
        <v>0.05</v>
      </c>
      <c r="J23" s="41">
        <v>0.05</v>
      </c>
      <c r="K23" s="41">
        <v>0.05</v>
      </c>
      <c r="L23" s="41">
        <v>0.05</v>
      </c>
      <c r="M23" s="41">
        <v>5.0999999999999997E-2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CCC79-8A46-824A-BE62-FB0A690122D8}">
  <dimension ref="A1:S23"/>
  <sheetViews>
    <sheetView workbookViewId="0">
      <selection activeCell="P13" sqref="P13:Q14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7" width="11.83203125" style="38" bestFit="1" customWidth="1"/>
    <col min="18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7">
        <v>4.2999999999999997E-2</v>
      </c>
      <c r="C2" s="47">
        <v>4.2999999999999997E-2</v>
      </c>
      <c r="D2" s="47">
        <v>5.0999999999999997E-2</v>
      </c>
      <c r="E2" s="47">
        <v>0.05</v>
      </c>
      <c r="F2" s="47">
        <v>0.05</v>
      </c>
      <c r="G2" s="47">
        <v>0.05</v>
      </c>
      <c r="H2" s="47">
        <v>0.05</v>
      </c>
      <c r="I2" s="47">
        <v>0.05</v>
      </c>
      <c r="J2" s="47">
        <v>0.05</v>
      </c>
      <c r="K2" s="47">
        <v>4.9000000000000002E-2</v>
      </c>
      <c r="L2" s="47">
        <v>0.05</v>
      </c>
      <c r="M2" s="47">
        <v>0.05</v>
      </c>
      <c r="N2" s="40">
        <v>405</v>
      </c>
      <c r="P2" s="46" t="s">
        <v>27</v>
      </c>
      <c r="Q2" s="44" t="s">
        <v>26</v>
      </c>
      <c r="R2" s="44" t="s">
        <v>25</v>
      </c>
      <c r="S2" s="44"/>
    </row>
    <row r="3" spans="1:19" x14ac:dyDescent="0.2">
      <c r="A3" s="42" t="s">
        <v>16</v>
      </c>
      <c r="B3" s="47">
        <v>0.05</v>
      </c>
      <c r="C3" s="47">
        <v>0.05</v>
      </c>
      <c r="D3" s="47">
        <v>0.05</v>
      </c>
      <c r="E3" s="47">
        <v>0.05</v>
      </c>
      <c r="F3" s="47">
        <v>0.05</v>
      </c>
      <c r="G3" s="47">
        <v>0.05</v>
      </c>
      <c r="H3" s="47">
        <v>5.0999999999999997E-2</v>
      </c>
      <c r="I3" s="47">
        <v>0.05</v>
      </c>
      <c r="J3" s="47">
        <v>0.05</v>
      </c>
      <c r="K3" s="47">
        <v>0.05</v>
      </c>
      <c r="L3" s="47">
        <v>0.05</v>
      </c>
      <c r="M3" s="47">
        <v>5.0999999999999997E-2</v>
      </c>
      <c r="N3" s="40">
        <v>405</v>
      </c>
      <c r="P3" s="46">
        <v>0</v>
      </c>
      <c r="Q3" s="44">
        <f>B2</f>
        <v>4.2999999999999997E-2</v>
      </c>
      <c r="R3" s="44">
        <f>C2</f>
        <v>4.2999999999999997E-2</v>
      </c>
      <c r="S3" s="44"/>
    </row>
    <row r="4" spans="1:19" x14ac:dyDescent="0.2">
      <c r="P4" s="45">
        <v>120</v>
      </c>
      <c r="Q4" s="44">
        <f>D6</f>
        <v>0.17199999999999999</v>
      </c>
      <c r="R4" s="44">
        <f>E6</f>
        <v>0.188</v>
      </c>
      <c r="S4" s="44"/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F10</f>
        <v>0.26600000000000001</v>
      </c>
      <c r="R5" s="44">
        <f>G10</f>
        <v>0.28100000000000003</v>
      </c>
      <c r="S5" s="44"/>
    </row>
    <row r="6" spans="1:19" x14ac:dyDescent="0.2">
      <c r="A6" s="42" t="s">
        <v>17</v>
      </c>
      <c r="B6" s="41">
        <v>4.2999999999999997E-2</v>
      </c>
      <c r="C6" s="41">
        <v>4.3999999999999997E-2</v>
      </c>
      <c r="D6" s="41">
        <v>0.17199999999999999</v>
      </c>
      <c r="E6" s="41">
        <v>0.188</v>
      </c>
      <c r="F6" s="41">
        <v>0.05</v>
      </c>
      <c r="G6" s="41">
        <v>0.05</v>
      </c>
      <c r="H6" s="41">
        <v>0.05</v>
      </c>
      <c r="I6" s="41">
        <v>0.05</v>
      </c>
      <c r="J6" s="41">
        <v>0.05</v>
      </c>
      <c r="K6" s="41">
        <v>4.9000000000000002E-2</v>
      </c>
      <c r="L6" s="41">
        <v>0.05</v>
      </c>
      <c r="M6" s="41">
        <v>0.05</v>
      </c>
      <c r="N6" s="40">
        <v>405</v>
      </c>
      <c r="P6" s="45">
        <v>360</v>
      </c>
      <c r="Q6" s="44">
        <f>H14</f>
        <v>0.40100000000000002</v>
      </c>
      <c r="R6" s="44">
        <f>I14</f>
        <v>0.39100000000000001</v>
      </c>
      <c r="S6" s="44"/>
    </row>
    <row r="7" spans="1:19" x14ac:dyDescent="0.2">
      <c r="A7" s="42" t="s">
        <v>16</v>
      </c>
      <c r="B7" s="41">
        <v>0.05</v>
      </c>
      <c r="C7" s="41">
        <v>5.0999999999999997E-2</v>
      </c>
      <c r="D7" s="41">
        <v>0.05</v>
      </c>
      <c r="E7" s="41">
        <v>0.05</v>
      </c>
      <c r="F7" s="41">
        <v>0.05</v>
      </c>
      <c r="G7" s="41">
        <v>0.05</v>
      </c>
      <c r="H7" s="41">
        <v>5.0999999999999997E-2</v>
      </c>
      <c r="I7" s="41">
        <v>0.05</v>
      </c>
      <c r="J7" s="41">
        <v>0.05</v>
      </c>
      <c r="K7" s="41">
        <v>0.05</v>
      </c>
      <c r="L7" s="41">
        <v>0.05</v>
      </c>
      <c r="M7" s="41">
        <v>5.0999999999999997E-2</v>
      </c>
      <c r="N7" s="40">
        <v>405</v>
      </c>
      <c r="P7" s="46">
        <v>480</v>
      </c>
      <c r="Q7" s="44">
        <f>J18</f>
        <v>0.51500000000000001</v>
      </c>
      <c r="R7" s="44">
        <f>K18</f>
        <v>0.53600000000000003</v>
      </c>
      <c r="S7" s="44"/>
    </row>
    <row r="8" spans="1:19" x14ac:dyDescent="0.2">
      <c r="P8" s="45">
        <v>600</v>
      </c>
      <c r="Q8" s="44">
        <f>L22</f>
        <v>0.66900000000000004</v>
      </c>
      <c r="R8" s="44">
        <f>M22</f>
        <v>0.628</v>
      </c>
      <c r="S8" s="44"/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4.3999999999999997E-2</v>
      </c>
      <c r="C10" s="41">
        <v>4.4999999999999998E-2</v>
      </c>
      <c r="D10" s="41">
        <v>0.20899999999999999</v>
      </c>
      <c r="E10" s="41">
        <v>0.20300000000000001</v>
      </c>
      <c r="F10" s="41">
        <v>0.26600000000000001</v>
      </c>
      <c r="G10" s="41">
        <v>0.28100000000000003</v>
      </c>
      <c r="H10" s="41">
        <v>0.05</v>
      </c>
      <c r="I10" s="41">
        <v>0.05</v>
      </c>
      <c r="J10" s="41">
        <v>0.05</v>
      </c>
      <c r="K10" s="41">
        <v>4.9000000000000002E-2</v>
      </c>
      <c r="L10" s="41">
        <v>0.05</v>
      </c>
      <c r="M10" s="41">
        <v>0.05</v>
      </c>
      <c r="N10" s="40">
        <v>405</v>
      </c>
      <c r="P10" s="38" t="s">
        <v>23</v>
      </c>
      <c r="Q10" s="38">
        <f>SLOPE(Q3:Q8,$P$3:$P$8)</f>
        <v>1.0223809523809526E-3</v>
      </c>
      <c r="R10" s="38">
        <f>SLOPE(R3:R8,$P$3:$P$8)</f>
        <v>9.7119047619047619E-4</v>
      </c>
    </row>
    <row r="11" spans="1:19" x14ac:dyDescent="0.2">
      <c r="A11" s="42" t="s">
        <v>16</v>
      </c>
      <c r="B11" s="41">
        <v>5.0999999999999997E-2</v>
      </c>
      <c r="C11" s="41">
        <v>0.05</v>
      </c>
      <c r="D11" s="41">
        <v>0.05</v>
      </c>
      <c r="E11" s="41">
        <v>0.05</v>
      </c>
      <c r="F11" s="41">
        <v>0.05</v>
      </c>
      <c r="G11" s="41">
        <v>0.05</v>
      </c>
      <c r="H11" s="41">
        <v>5.0999999999999997E-2</v>
      </c>
      <c r="I11" s="41">
        <v>0.05</v>
      </c>
      <c r="J11" s="41">
        <v>0.05</v>
      </c>
      <c r="K11" s="41">
        <v>0.05</v>
      </c>
      <c r="L11" s="41">
        <v>0.05</v>
      </c>
      <c r="M11" s="41">
        <v>5.0999999999999997E-2</v>
      </c>
      <c r="N11" s="40">
        <v>405</v>
      </c>
      <c r="P11" s="38" t="s">
        <v>22</v>
      </c>
      <c r="Q11" s="38">
        <f>_xlfn.STDEV.P(Q10:R10)</f>
        <v>2.5595238095238188E-5</v>
      </c>
    </row>
    <row r="12" spans="1:19" x14ac:dyDescent="0.2">
      <c r="P12" s="38" t="s">
        <v>21</v>
      </c>
      <c r="Q12" s="38">
        <f>AVERAGE(Q10:R10)</f>
        <v>9.9678571428571438E-4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4.4999999999999998E-2</v>
      </c>
      <c r="C14" s="41">
        <v>4.5999999999999999E-2</v>
      </c>
      <c r="D14" s="41">
        <v>0.20499999999999999</v>
      </c>
      <c r="E14" s="41">
        <v>0.20100000000000001</v>
      </c>
      <c r="F14" s="41">
        <v>0.35299999999999998</v>
      </c>
      <c r="G14" s="41">
        <v>0.35099999999999998</v>
      </c>
      <c r="H14" s="41">
        <v>0.40100000000000002</v>
      </c>
      <c r="I14" s="41">
        <v>0.39100000000000001</v>
      </c>
      <c r="J14" s="41">
        <v>0.05</v>
      </c>
      <c r="K14" s="41">
        <v>4.9000000000000002E-2</v>
      </c>
      <c r="L14" s="41">
        <v>0.05</v>
      </c>
      <c r="M14" s="41">
        <v>0.05</v>
      </c>
      <c r="N14" s="40">
        <v>405</v>
      </c>
    </row>
    <row r="15" spans="1:19" x14ac:dyDescent="0.2">
      <c r="A15" s="42" t="s">
        <v>16</v>
      </c>
      <c r="B15" s="41">
        <v>0.05</v>
      </c>
      <c r="C15" s="41">
        <v>0.05</v>
      </c>
      <c r="D15" s="41">
        <v>0.05</v>
      </c>
      <c r="E15" s="41">
        <v>0.05</v>
      </c>
      <c r="F15" s="41">
        <v>0.05</v>
      </c>
      <c r="G15" s="41">
        <v>0.05</v>
      </c>
      <c r="H15" s="41">
        <v>5.0999999999999997E-2</v>
      </c>
      <c r="I15" s="41">
        <v>0.05</v>
      </c>
      <c r="J15" s="41">
        <v>0.05</v>
      </c>
      <c r="K15" s="41">
        <v>0.05</v>
      </c>
      <c r="L15" s="41">
        <v>0.05</v>
      </c>
      <c r="M15" s="41">
        <v>5.0999999999999997E-2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4.4999999999999998E-2</v>
      </c>
      <c r="C18" s="41">
        <v>4.7E-2</v>
      </c>
      <c r="D18" s="41">
        <v>0.20499999999999999</v>
      </c>
      <c r="E18" s="41">
        <v>0.19900000000000001</v>
      </c>
      <c r="F18" s="41">
        <v>0.34399999999999997</v>
      </c>
      <c r="G18" s="41">
        <v>0.34100000000000003</v>
      </c>
      <c r="H18" s="41">
        <v>0.47799999999999998</v>
      </c>
      <c r="I18" s="41">
        <v>0.48699999999999999</v>
      </c>
      <c r="J18" s="41">
        <v>0.51500000000000001</v>
      </c>
      <c r="K18" s="41">
        <v>0.53600000000000003</v>
      </c>
      <c r="L18" s="41">
        <v>0.05</v>
      </c>
      <c r="M18" s="41">
        <v>0.05</v>
      </c>
      <c r="N18" s="40">
        <v>405</v>
      </c>
    </row>
    <row r="19" spans="1:14" x14ac:dyDescent="0.2">
      <c r="A19" s="42" t="s">
        <v>16</v>
      </c>
      <c r="B19" s="41">
        <v>0.39700000000000002</v>
      </c>
      <c r="C19" s="41">
        <v>0.33200000000000002</v>
      </c>
      <c r="D19" s="41">
        <v>0.39900000000000002</v>
      </c>
      <c r="E19" s="41">
        <v>0.05</v>
      </c>
      <c r="F19" s="41">
        <v>0.05</v>
      </c>
      <c r="G19" s="41">
        <v>0.05</v>
      </c>
      <c r="H19" s="41">
        <v>5.0999999999999997E-2</v>
      </c>
      <c r="I19" s="41">
        <v>0.05</v>
      </c>
      <c r="J19" s="41">
        <v>0.05</v>
      </c>
      <c r="K19" s="41">
        <v>0.05</v>
      </c>
      <c r="L19" s="41">
        <v>0.05</v>
      </c>
      <c r="M19" s="41">
        <v>5.0999999999999997E-2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4.7E-2</v>
      </c>
      <c r="C22" s="41">
        <v>4.9000000000000002E-2</v>
      </c>
      <c r="D22" s="41">
        <v>0.20499999999999999</v>
      </c>
      <c r="E22" s="41">
        <v>0.2</v>
      </c>
      <c r="F22" s="41">
        <v>0.34399999999999997</v>
      </c>
      <c r="G22" s="41">
        <v>0.33900000000000002</v>
      </c>
      <c r="H22" s="41">
        <v>0.47399999999999998</v>
      </c>
      <c r="I22" s="41">
        <v>0.47799999999999998</v>
      </c>
      <c r="J22" s="41">
        <v>0.629</v>
      </c>
      <c r="K22" s="41">
        <v>0.61899999999999999</v>
      </c>
      <c r="L22" s="41">
        <v>0.66900000000000004</v>
      </c>
      <c r="M22" s="41">
        <v>0.628</v>
      </c>
      <c r="N22" s="40">
        <v>405</v>
      </c>
    </row>
    <row r="23" spans="1:14" x14ac:dyDescent="0.2">
      <c r="A23" s="42" t="s">
        <v>16</v>
      </c>
      <c r="B23" s="41">
        <v>0.39500000000000002</v>
      </c>
      <c r="C23" s="41">
        <v>0.32900000000000001</v>
      </c>
      <c r="D23" s="41">
        <v>0.39700000000000002</v>
      </c>
      <c r="E23" s="41">
        <v>0.48099999999999998</v>
      </c>
      <c r="F23" s="41">
        <v>0.40600000000000003</v>
      </c>
      <c r="G23" s="41">
        <v>0.48799999999999999</v>
      </c>
      <c r="H23" s="41">
        <v>5.0999999999999997E-2</v>
      </c>
      <c r="I23" s="41">
        <v>0.05</v>
      </c>
      <c r="J23" s="41">
        <v>0.05</v>
      </c>
      <c r="K23" s="41">
        <v>0.05</v>
      </c>
      <c r="L23" s="41">
        <v>0.05</v>
      </c>
      <c r="M23" s="41">
        <v>5.0999999999999997E-2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B5D69-7C6E-844B-8AF0-DFAACF683625}">
  <dimension ref="A1:S23"/>
  <sheetViews>
    <sheetView workbookViewId="0">
      <selection activeCell="P13" sqref="P13:Q14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7" width="11.83203125" style="38" bestFit="1" customWidth="1"/>
    <col min="18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7">
        <v>4.2999999999999997E-2</v>
      </c>
      <c r="C2" s="47">
        <v>4.2999999999999997E-2</v>
      </c>
      <c r="D2" s="47">
        <v>5.0999999999999997E-2</v>
      </c>
      <c r="E2" s="47">
        <v>4.9000000000000002E-2</v>
      </c>
      <c r="F2" s="47">
        <v>4.9000000000000002E-2</v>
      </c>
      <c r="G2" s="47">
        <v>0.05</v>
      </c>
      <c r="H2" s="47">
        <v>0.05</v>
      </c>
      <c r="I2" s="47">
        <v>5.0999999999999997E-2</v>
      </c>
      <c r="J2" s="47">
        <v>0.05</v>
      </c>
      <c r="K2" s="47">
        <v>0.05</v>
      </c>
      <c r="L2" s="47">
        <v>0.05</v>
      </c>
      <c r="M2" s="47">
        <v>0.05</v>
      </c>
      <c r="N2" s="40">
        <v>405</v>
      </c>
      <c r="P2" s="46" t="s">
        <v>27</v>
      </c>
      <c r="Q2" s="44" t="s">
        <v>26</v>
      </c>
      <c r="R2" s="44" t="s">
        <v>25</v>
      </c>
      <c r="S2" s="44"/>
    </row>
    <row r="3" spans="1:19" x14ac:dyDescent="0.2">
      <c r="A3" s="42" t="s">
        <v>16</v>
      </c>
      <c r="B3" s="47">
        <v>0.05</v>
      </c>
      <c r="C3" s="47">
        <v>0.05</v>
      </c>
      <c r="D3" s="47">
        <v>0.05</v>
      </c>
      <c r="E3" s="47">
        <v>0.05</v>
      </c>
      <c r="F3" s="47">
        <v>0.05</v>
      </c>
      <c r="G3" s="47">
        <v>0.05</v>
      </c>
      <c r="H3" s="47">
        <v>5.0999999999999997E-2</v>
      </c>
      <c r="I3" s="47">
        <v>0.05</v>
      </c>
      <c r="J3" s="47">
        <v>0.05</v>
      </c>
      <c r="K3" s="47">
        <v>0.05</v>
      </c>
      <c r="L3" s="47">
        <v>0.05</v>
      </c>
      <c r="M3" s="47">
        <v>5.0999999999999997E-2</v>
      </c>
      <c r="N3" s="40">
        <v>405</v>
      </c>
      <c r="P3" s="46">
        <v>0</v>
      </c>
      <c r="Q3" s="44">
        <f>B2</f>
        <v>4.2999999999999997E-2</v>
      </c>
      <c r="R3" s="44">
        <f>C2</f>
        <v>4.2999999999999997E-2</v>
      </c>
      <c r="S3" s="44"/>
    </row>
    <row r="4" spans="1:19" x14ac:dyDescent="0.2">
      <c r="P4" s="45">
        <v>120</v>
      </c>
      <c r="Q4" s="44">
        <f>D6</f>
        <v>0.182</v>
      </c>
      <c r="R4" s="44">
        <f>E6</f>
        <v>0.185</v>
      </c>
      <c r="S4" s="44"/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F10</f>
        <v>0.3</v>
      </c>
      <c r="R5" s="44">
        <f>G10</f>
        <v>0.309</v>
      </c>
      <c r="S5" s="44"/>
    </row>
    <row r="6" spans="1:19" x14ac:dyDescent="0.2">
      <c r="A6" s="42" t="s">
        <v>17</v>
      </c>
      <c r="B6" s="41">
        <v>4.2999999999999997E-2</v>
      </c>
      <c r="C6" s="41">
        <v>4.3999999999999997E-2</v>
      </c>
      <c r="D6" s="41">
        <v>0.182</v>
      </c>
      <c r="E6" s="41">
        <v>0.185</v>
      </c>
      <c r="F6" s="41">
        <v>4.9000000000000002E-2</v>
      </c>
      <c r="G6" s="41">
        <v>0.05</v>
      </c>
      <c r="H6" s="41">
        <v>0.05</v>
      </c>
      <c r="I6" s="41">
        <v>5.0999999999999997E-2</v>
      </c>
      <c r="J6" s="41">
        <v>0.05</v>
      </c>
      <c r="K6" s="41">
        <v>0.05</v>
      </c>
      <c r="L6" s="41">
        <v>0.05</v>
      </c>
      <c r="M6" s="41">
        <v>0.05</v>
      </c>
      <c r="N6" s="40">
        <v>405</v>
      </c>
      <c r="P6" s="45">
        <v>360</v>
      </c>
      <c r="Q6" s="44">
        <f>H14</f>
        <v>0.44500000000000001</v>
      </c>
      <c r="R6" s="44">
        <f>I14</f>
        <v>0.44400000000000001</v>
      </c>
      <c r="S6" s="44"/>
    </row>
    <row r="7" spans="1:19" x14ac:dyDescent="0.2">
      <c r="A7" s="42" t="s">
        <v>16</v>
      </c>
      <c r="B7" s="41">
        <v>0.05</v>
      </c>
      <c r="C7" s="41">
        <v>5.0999999999999997E-2</v>
      </c>
      <c r="D7" s="41">
        <v>0.05</v>
      </c>
      <c r="E7" s="41">
        <v>0.05</v>
      </c>
      <c r="F7" s="41">
        <v>0.05</v>
      </c>
      <c r="G7" s="41">
        <v>0.05</v>
      </c>
      <c r="H7" s="41">
        <v>5.0999999999999997E-2</v>
      </c>
      <c r="I7" s="41">
        <v>0.05</v>
      </c>
      <c r="J7" s="41">
        <v>0.05</v>
      </c>
      <c r="K7" s="41">
        <v>0.05</v>
      </c>
      <c r="L7" s="41">
        <v>0.05</v>
      </c>
      <c r="M7" s="41">
        <v>5.0999999999999997E-2</v>
      </c>
      <c r="N7" s="40">
        <v>405</v>
      </c>
      <c r="P7" s="46">
        <v>480</v>
      </c>
      <c r="Q7" s="44">
        <f>J18</f>
        <v>0.56100000000000005</v>
      </c>
      <c r="R7" s="44">
        <f>K18</f>
        <v>0.58699999999999997</v>
      </c>
      <c r="S7" s="44"/>
    </row>
    <row r="8" spans="1:19" x14ac:dyDescent="0.2">
      <c r="P8" s="45">
        <v>600</v>
      </c>
      <c r="Q8" s="44">
        <f>L22</f>
        <v>0.67500000000000004</v>
      </c>
      <c r="R8" s="44">
        <f>M22</f>
        <v>0.71199999999999997</v>
      </c>
      <c r="S8" s="44"/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4.3999999999999997E-2</v>
      </c>
      <c r="C10" s="41">
        <v>4.4999999999999998E-2</v>
      </c>
      <c r="D10" s="41">
        <v>0.18099999999999999</v>
      </c>
      <c r="E10" s="41">
        <v>0.185</v>
      </c>
      <c r="F10" s="41">
        <v>0.3</v>
      </c>
      <c r="G10" s="41">
        <v>0.309</v>
      </c>
      <c r="H10" s="41">
        <v>0.05</v>
      </c>
      <c r="I10" s="41">
        <v>5.0999999999999997E-2</v>
      </c>
      <c r="J10" s="41">
        <v>0.05</v>
      </c>
      <c r="K10" s="41">
        <v>0.05</v>
      </c>
      <c r="L10" s="41">
        <v>0.05</v>
      </c>
      <c r="M10" s="41">
        <v>0.05</v>
      </c>
      <c r="N10" s="40">
        <v>405</v>
      </c>
      <c r="P10" s="38" t="s">
        <v>23</v>
      </c>
      <c r="Q10" s="38">
        <f>SLOPE(Q3:Q8,$P$3:$P$8)</f>
        <v>1.0576190476190477E-3</v>
      </c>
    </row>
    <row r="11" spans="1:19" x14ac:dyDescent="0.2">
      <c r="A11" s="42" t="s">
        <v>16</v>
      </c>
      <c r="B11" s="41">
        <v>5.0999999999999997E-2</v>
      </c>
      <c r="C11" s="41">
        <v>0.05</v>
      </c>
      <c r="D11" s="41">
        <v>0.05</v>
      </c>
      <c r="E11" s="41">
        <v>0.05</v>
      </c>
      <c r="F11" s="41">
        <v>0.05</v>
      </c>
      <c r="G11" s="41">
        <v>0.05</v>
      </c>
      <c r="H11" s="41">
        <v>5.0999999999999997E-2</v>
      </c>
      <c r="I11" s="41">
        <v>0.05</v>
      </c>
      <c r="J11" s="41">
        <v>0.05</v>
      </c>
      <c r="K11" s="41">
        <v>0.05</v>
      </c>
      <c r="L11" s="41">
        <v>0.05</v>
      </c>
      <c r="M11" s="41">
        <v>5.0999999999999997E-2</v>
      </c>
      <c r="N11" s="40">
        <v>405</v>
      </c>
      <c r="P11" s="38" t="s">
        <v>22</v>
      </c>
      <c r="Q11" s="38">
        <f>_xlfn.STDEV.P(Q10:R10)</f>
        <v>0</v>
      </c>
    </row>
    <row r="12" spans="1:19" x14ac:dyDescent="0.2">
      <c r="P12" s="38" t="s">
        <v>21</v>
      </c>
      <c r="Q12" s="38">
        <f>AVERAGE(Q10:R10)</f>
        <v>1.0576190476190477E-3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4.3999999999999997E-2</v>
      </c>
      <c r="C14" s="41">
        <v>4.4999999999999998E-2</v>
      </c>
      <c r="D14" s="41">
        <v>0.17699999999999999</v>
      </c>
      <c r="E14" s="41">
        <v>0.182</v>
      </c>
      <c r="F14" s="41">
        <v>0.29599999999999999</v>
      </c>
      <c r="G14" s="41">
        <v>0.307</v>
      </c>
      <c r="H14" s="41">
        <v>0.44500000000000001</v>
      </c>
      <c r="I14" s="41">
        <v>0.44400000000000001</v>
      </c>
      <c r="J14" s="41">
        <v>0.05</v>
      </c>
      <c r="K14" s="41">
        <v>0.05</v>
      </c>
      <c r="L14" s="41">
        <v>0.05</v>
      </c>
      <c r="M14" s="41">
        <v>0.05</v>
      </c>
      <c r="N14" s="40">
        <v>405</v>
      </c>
    </row>
    <row r="15" spans="1:19" x14ac:dyDescent="0.2">
      <c r="A15" s="42" t="s">
        <v>16</v>
      </c>
      <c r="B15" s="41">
        <v>0.05</v>
      </c>
      <c r="C15" s="41">
        <v>0.05</v>
      </c>
      <c r="D15" s="41">
        <v>0.05</v>
      </c>
      <c r="E15" s="41">
        <v>0.05</v>
      </c>
      <c r="F15" s="41">
        <v>0.05</v>
      </c>
      <c r="G15" s="41">
        <v>0.05</v>
      </c>
      <c r="H15" s="41">
        <v>5.0999999999999997E-2</v>
      </c>
      <c r="I15" s="41">
        <v>0.05</v>
      </c>
      <c r="J15" s="41">
        <v>0.05</v>
      </c>
      <c r="K15" s="41">
        <v>0.05</v>
      </c>
      <c r="L15" s="41">
        <v>0.05</v>
      </c>
      <c r="M15" s="41">
        <v>5.0999999999999997E-2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4.4999999999999998E-2</v>
      </c>
      <c r="C18" s="41">
        <v>4.5999999999999999E-2</v>
      </c>
      <c r="D18" s="41">
        <v>0.17699999999999999</v>
      </c>
      <c r="E18" s="41">
        <v>0.18</v>
      </c>
      <c r="F18" s="41">
        <v>0.29099999999999998</v>
      </c>
      <c r="G18" s="41">
        <v>0.30399999999999999</v>
      </c>
      <c r="H18" s="41">
        <v>0.44800000000000001</v>
      </c>
      <c r="I18" s="41">
        <v>0.438</v>
      </c>
      <c r="J18" s="41">
        <v>0.56100000000000005</v>
      </c>
      <c r="K18" s="41">
        <v>0.58699999999999997</v>
      </c>
      <c r="L18" s="41">
        <v>0.05</v>
      </c>
      <c r="M18" s="41">
        <v>0.05</v>
      </c>
      <c r="N18" s="40">
        <v>405</v>
      </c>
    </row>
    <row r="19" spans="1:14" x14ac:dyDescent="0.2">
      <c r="A19" s="42" t="s">
        <v>16</v>
      </c>
      <c r="B19" s="41">
        <v>0.39700000000000002</v>
      </c>
      <c r="C19" s="41">
        <v>0.33200000000000002</v>
      </c>
      <c r="D19" s="41">
        <v>0.39900000000000002</v>
      </c>
      <c r="E19" s="41">
        <v>0.05</v>
      </c>
      <c r="F19" s="41">
        <v>0.05</v>
      </c>
      <c r="G19" s="41">
        <v>0.05</v>
      </c>
      <c r="H19" s="41">
        <v>5.0999999999999997E-2</v>
      </c>
      <c r="I19" s="41">
        <v>0.05</v>
      </c>
      <c r="J19" s="41">
        <v>0.05</v>
      </c>
      <c r="K19" s="41">
        <v>0.05</v>
      </c>
      <c r="L19" s="41">
        <v>0.05</v>
      </c>
      <c r="M19" s="41">
        <v>5.0999999999999997E-2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4.8000000000000001E-2</v>
      </c>
      <c r="C22" s="41">
        <v>0.05</v>
      </c>
      <c r="D22" s="41">
        <v>0.183</v>
      </c>
      <c r="E22" s="41">
        <v>0.186</v>
      </c>
      <c r="F22" s="41">
        <v>0.28799999999999998</v>
      </c>
      <c r="G22" s="41">
        <v>0.28999999999999998</v>
      </c>
      <c r="H22" s="41">
        <v>0.44</v>
      </c>
      <c r="I22" s="41">
        <v>0.41699999999999998</v>
      </c>
      <c r="J22" s="41">
        <v>0.53700000000000003</v>
      </c>
      <c r="K22" s="41">
        <v>0.56299999999999994</v>
      </c>
      <c r="L22" s="41">
        <v>0.67500000000000004</v>
      </c>
      <c r="M22" s="41">
        <v>0.71199999999999997</v>
      </c>
      <c r="N22" s="40">
        <v>405</v>
      </c>
    </row>
    <row r="23" spans="1:14" x14ac:dyDescent="0.2">
      <c r="A23" s="42" t="s">
        <v>16</v>
      </c>
      <c r="B23" s="41">
        <v>0.39500000000000002</v>
      </c>
      <c r="C23" s="41">
        <v>0.32900000000000001</v>
      </c>
      <c r="D23" s="41">
        <v>0.39700000000000002</v>
      </c>
      <c r="E23" s="41">
        <v>0.48099999999999998</v>
      </c>
      <c r="F23" s="41">
        <v>0.40600000000000003</v>
      </c>
      <c r="G23" s="41">
        <v>0.48799999999999999</v>
      </c>
      <c r="H23" s="41">
        <v>5.0999999999999997E-2</v>
      </c>
      <c r="I23" s="41">
        <v>0.05</v>
      </c>
      <c r="J23" s="41">
        <v>0.05</v>
      </c>
      <c r="K23" s="41">
        <v>0.05</v>
      </c>
      <c r="L23" s="41">
        <v>0.05</v>
      </c>
      <c r="M23" s="41">
        <v>5.0999999999999997E-2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68D81-7846-9545-98A6-DE3817678BD5}">
  <dimension ref="A1:S23"/>
  <sheetViews>
    <sheetView workbookViewId="0">
      <selection activeCell="P13" sqref="P13:Q14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7" width="11.83203125" style="38" bestFit="1" customWidth="1"/>
    <col min="18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7">
        <v>4.4999999999999998E-2</v>
      </c>
      <c r="C2" s="50">
        <v>4.3999999999999997E-2</v>
      </c>
      <c r="D2" s="50">
        <v>5.0999999999999997E-2</v>
      </c>
      <c r="E2" s="50">
        <v>0.05</v>
      </c>
      <c r="F2" s="50">
        <v>0.05</v>
      </c>
      <c r="G2" s="50">
        <v>0.05</v>
      </c>
      <c r="H2" s="50">
        <v>0.05</v>
      </c>
      <c r="I2" s="50">
        <v>5.0999999999999997E-2</v>
      </c>
      <c r="J2" s="50">
        <v>5.0999999999999997E-2</v>
      </c>
      <c r="K2" s="50">
        <v>0.05</v>
      </c>
      <c r="L2" s="50">
        <v>0.05</v>
      </c>
      <c r="M2" s="50">
        <v>5.0999999999999997E-2</v>
      </c>
      <c r="N2" s="40">
        <v>405</v>
      </c>
      <c r="P2" s="46" t="s">
        <v>27</v>
      </c>
      <c r="Q2" s="44" t="s">
        <v>26</v>
      </c>
      <c r="R2" s="44" t="s">
        <v>25</v>
      </c>
      <c r="S2" s="44"/>
    </row>
    <row r="3" spans="1:19" x14ac:dyDescent="0.2">
      <c r="A3" s="42" t="s">
        <v>16</v>
      </c>
      <c r="B3" s="47">
        <v>0.05</v>
      </c>
      <c r="C3" s="47">
        <v>0.05</v>
      </c>
      <c r="D3" s="47">
        <v>0.05</v>
      </c>
      <c r="E3" s="47">
        <v>0.05</v>
      </c>
      <c r="F3" s="47">
        <v>0.05</v>
      </c>
      <c r="G3" s="47">
        <v>0.05</v>
      </c>
      <c r="H3" s="47">
        <v>5.0999999999999997E-2</v>
      </c>
      <c r="I3" s="47">
        <v>0.05</v>
      </c>
      <c r="J3" s="47">
        <v>0.05</v>
      </c>
      <c r="K3" s="47">
        <v>0.05</v>
      </c>
      <c r="L3" s="47">
        <v>0.05</v>
      </c>
      <c r="M3" s="47">
        <v>5.0999999999999997E-2</v>
      </c>
      <c r="N3" s="40">
        <v>405</v>
      </c>
      <c r="P3" s="46">
        <v>0</v>
      </c>
      <c r="Q3" s="44">
        <f>B2</f>
        <v>4.4999999999999998E-2</v>
      </c>
      <c r="R3" s="44">
        <f>C2</f>
        <v>4.3999999999999997E-2</v>
      </c>
      <c r="S3" s="44"/>
    </row>
    <row r="4" spans="1:19" x14ac:dyDescent="0.2">
      <c r="P4" s="45">
        <v>120</v>
      </c>
      <c r="Q4" s="44">
        <f>D6</f>
        <v>0.154</v>
      </c>
      <c r="R4" s="44">
        <f>E6</f>
        <v>0.17299999999999999</v>
      </c>
      <c r="S4" s="44"/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F10</f>
        <v>0.252</v>
      </c>
      <c r="R5" s="44">
        <f>G10</f>
        <v>0.29599999999999999</v>
      </c>
      <c r="S5" s="44"/>
    </row>
    <row r="6" spans="1:19" x14ac:dyDescent="0.2">
      <c r="A6" s="42" t="s">
        <v>17</v>
      </c>
      <c r="B6" s="41">
        <v>5.2999999999999999E-2</v>
      </c>
      <c r="C6" s="41">
        <v>5.1999999999999998E-2</v>
      </c>
      <c r="D6" s="41">
        <v>0.154</v>
      </c>
      <c r="E6" s="41">
        <v>0.17299999999999999</v>
      </c>
      <c r="F6" s="41">
        <v>0.05</v>
      </c>
      <c r="G6" s="41">
        <v>0.05</v>
      </c>
      <c r="H6" s="41">
        <v>0.05</v>
      </c>
      <c r="I6" s="41">
        <v>5.0999999999999997E-2</v>
      </c>
      <c r="J6" s="41">
        <v>5.0999999999999997E-2</v>
      </c>
      <c r="K6" s="41">
        <v>0.05</v>
      </c>
      <c r="L6" s="41">
        <v>0.05</v>
      </c>
      <c r="M6" s="41">
        <v>5.0999999999999997E-2</v>
      </c>
      <c r="N6" s="40">
        <v>405</v>
      </c>
      <c r="P6" s="45">
        <v>360</v>
      </c>
      <c r="Q6" s="44">
        <f>H14</f>
        <v>0.35699999999999998</v>
      </c>
      <c r="R6" s="44">
        <f>I14</f>
        <v>0.40200000000000002</v>
      </c>
      <c r="S6" s="44"/>
    </row>
    <row r="7" spans="1:19" x14ac:dyDescent="0.2">
      <c r="A7" s="42" t="s">
        <v>16</v>
      </c>
      <c r="B7" s="41">
        <v>0.05</v>
      </c>
      <c r="C7" s="41">
        <v>5.0999999999999997E-2</v>
      </c>
      <c r="D7" s="41">
        <v>0.05</v>
      </c>
      <c r="E7" s="41">
        <v>0.05</v>
      </c>
      <c r="F7" s="41">
        <v>0.05</v>
      </c>
      <c r="G7" s="41">
        <v>0.05</v>
      </c>
      <c r="H7" s="41">
        <v>5.0999999999999997E-2</v>
      </c>
      <c r="I7" s="41">
        <v>0.05</v>
      </c>
      <c r="J7" s="41">
        <v>0.05</v>
      </c>
      <c r="K7" s="41">
        <v>0.05</v>
      </c>
      <c r="L7" s="41">
        <v>0.05</v>
      </c>
      <c r="M7" s="41">
        <v>5.0999999999999997E-2</v>
      </c>
      <c r="N7" s="40">
        <v>405</v>
      </c>
      <c r="P7" s="46">
        <v>480</v>
      </c>
      <c r="Q7" s="44">
        <f>J18</f>
        <v>0.46600000000000003</v>
      </c>
      <c r="R7" s="44">
        <f>K18</f>
        <v>0.53900000000000003</v>
      </c>
      <c r="S7" s="44"/>
    </row>
    <row r="8" spans="1:19" x14ac:dyDescent="0.2">
      <c r="P8" s="45">
        <v>600</v>
      </c>
      <c r="Q8" s="44">
        <f>L22</f>
        <v>0.59399999999999997</v>
      </c>
      <c r="R8" s="44">
        <f>M22</f>
        <v>0.67500000000000004</v>
      </c>
      <c r="S8" s="44"/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6.0999999999999999E-2</v>
      </c>
      <c r="C10" s="41">
        <v>7.0999999999999994E-2</v>
      </c>
      <c r="D10" s="41">
        <v>0.156</v>
      </c>
      <c r="E10" s="41">
        <v>0.184</v>
      </c>
      <c r="F10" s="41">
        <v>0.252</v>
      </c>
      <c r="G10" s="41">
        <v>0.29599999999999999</v>
      </c>
      <c r="H10" s="41">
        <v>0.05</v>
      </c>
      <c r="I10" s="41">
        <v>5.0999999999999997E-2</v>
      </c>
      <c r="J10" s="41">
        <v>5.0999999999999997E-2</v>
      </c>
      <c r="K10" s="41">
        <v>0.05</v>
      </c>
      <c r="L10" s="41">
        <v>0.05</v>
      </c>
      <c r="M10" s="41">
        <v>5.0999999999999997E-2</v>
      </c>
      <c r="N10" s="40">
        <v>405</v>
      </c>
      <c r="P10" s="38" t="s">
        <v>23</v>
      </c>
      <c r="R10" s="38">
        <f>SLOPE(R3:R8,$P$3:$P$8)</f>
        <v>1.0378571428571429E-3</v>
      </c>
    </row>
    <row r="11" spans="1:19" x14ac:dyDescent="0.2">
      <c r="A11" s="42" t="s">
        <v>16</v>
      </c>
      <c r="B11" s="41">
        <v>5.0999999999999997E-2</v>
      </c>
      <c r="C11" s="41">
        <v>0.05</v>
      </c>
      <c r="D11" s="41">
        <v>0.05</v>
      </c>
      <c r="E11" s="41">
        <v>0.05</v>
      </c>
      <c r="F11" s="41">
        <v>0.05</v>
      </c>
      <c r="G11" s="41">
        <v>0.05</v>
      </c>
      <c r="H11" s="41">
        <v>5.0999999999999997E-2</v>
      </c>
      <c r="I11" s="41">
        <v>0.05</v>
      </c>
      <c r="J11" s="41">
        <v>0.05</v>
      </c>
      <c r="K11" s="41">
        <v>0.05</v>
      </c>
      <c r="L11" s="41">
        <v>0.05</v>
      </c>
      <c r="M11" s="41">
        <v>5.0999999999999997E-2</v>
      </c>
      <c r="N11" s="40">
        <v>405</v>
      </c>
      <c r="P11" s="38" t="s">
        <v>22</v>
      </c>
      <c r="Q11" s="38">
        <f>_xlfn.STDEV.P(Q10:R10)</f>
        <v>0</v>
      </c>
    </row>
    <row r="12" spans="1:19" x14ac:dyDescent="0.2">
      <c r="P12" s="38" t="s">
        <v>21</v>
      </c>
      <c r="Q12" s="38">
        <f>AVERAGE(Q10:R10)</f>
        <v>1.0378571428571429E-3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6.4000000000000001E-2</v>
      </c>
      <c r="C14" s="41">
        <v>7.0999999999999994E-2</v>
      </c>
      <c r="D14" s="41">
        <v>0.155</v>
      </c>
      <c r="E14" s="41">
        <v>0.18099999999999999</v>
      </c>
      <c r="F14" s="41">
        <v>0.252</v>
      </c>
      <c r="G14" s="41">
        <v>0.29799999999999999</v>
      </c>
      <c r="H14" s="41">
        <v>0.35699999999999998</v>
      </c>
      <c r="I14" s="41">
        <v>0.40200000000000002</v>
      </c>
      <c r="J14" s="41">
        <v>5.0999999999999997E-2</v>
      </c>
      <c r="K14" s="41">
        <v>0.05</v>
      </c>
      <c r="L14" s="41">
        <v>0.05</v>
      </c>
      <c r="M14" s="41">
        <v>5.0999999999999997E-2</v>
      </c>
      <c r="N14" s="40">
        <v>405</v>
      </c>
    </row>
    <row r="15" spans="1:19" x14ac:dyDescent="0.2">
      <c r="A15" s="42" t="s">
        <v>16</v>
      </c>
      <c r="B15" s="41">
        <v>0.05</v>
      </c>
      <c r="C15" s="41">
        <v>0.05</v>
      </c>
      <c r="D15" s="41">
        <v>0.05</v>
      </c>
      <c r="E15" s="41">
        <v>0.05</v>
      </c>
      <c r="F15" s="41">
        <v>0.05</v>
      </c>
      <c r="G15" s="41">
        <v>0.05</v>
      </c>
      <c r="H15" s="41">
        <v>5.0999999999999997E-2</v>
      </c>
      <c r="I15" s="41">
        <v>0.05</v>
      </c>
      <c r="J15" s="41">
        <v>0.05</v>
      </c>
      <c r="K15" s="41">
        <v>0.05</v>
      </c>
      <c r="L15" s="41">
        <v>0.05</v>
      </c>
      <c r="M15" s="41">
        <v>5.0999999999999997E-2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7.0999999999999994E-2</v>
      </c>
      <c r="C18" s="41">
        <v>7.4999999999999997E-2</v>
      </c>
      <c r="D18" s="41">
        <v>0.156</v>
      </c>
      <c r="E18" s="41">
        <v>0.17799999999999999</v>
      </c>
      <c r="F18" s="41">
        <v>0.25</v>
      </c>
      <c r="G18" s="41">
        <v>0.29699999999999999</v>
      </c>
      <c r="H18" s="41">
        <v>0.35599999999999998</v>
      </c>
      <c r="I18" s="41">
        <v>0.4</v>
      </c>
      <c r="J18" s="41">
        <v>0.46600000000000003</v>
      </c>
      <c r="K18" s="41">
        <v>0.53900000000000003</v>
      </c>
      <c r="L18" s="41">
        <v>0.05</v>
      </c>
      <c r="M18" s="41">
        <v>5.0999999999999997E-2</v>
      </c>
      <c r="N18" s="40">
        <v>405</v>
      </c>
    </row>
    <row r="19" spans="1:14" x14ac:dyDescent="0.2">
      <c r="A19" s="42" t="s">
        <v>16</v>
      </c>
      <c r="B19" s="41">
        <v>0.39700000000000002</v>
      </c>
      <c r="C19" s="41">
        <v>0.33200000000000002</v>
      </c>
      <c r="D19" s="41">
        <v>0.39900000000000002</v>
      </c>
      <c r="E19" s="41">
        <v>0.05</v>
      </c>
      <c r="F19" s="41">
        <v>0.05</v>
      </c>
      <c r="G19" s="41">
        <v>0.05</v>
      </c>
      <c r="H19" s="41">
        <v>5.0999999999999997E-2</v>
      </c>
      <c r="I19" s="41">
        <v>0.05</v>
      </c>
      <c r="J19" s="41">
        <v>0.05</v>
      </c>
      <c r="K19" s="41">
        <v>0.05</v>
      </c>
      <c r="L19" s="41">
        <v>0.05</v>
      </c>
      <c r="M19" s="41">
        <v>5.0999999999999997E-2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7.8E-2</v>
      </c>
      <c r="C22" s="41">
        <v>8.3000000000000004E-2</v>
      </c>
      <c r="D22" s="41">
        <v>0.158</v>
      </c>
      <c r="E22" s="41">
        <v>0.184</v>
      </c>
      <c r="F22" s="41">
        <v>0.25</v>
      </c>
      <c r="G22" s="41">
        <v>0.29199999999999998</v>
      </c>
      <c r="H22" s="41">
        <v>0.35399999999999998</v>
      </c>
      <c r="I22" s="41">
        <v>0.39300000000000002</v>
      </c>
      <c r="J22" s="41">
        <v>0.46200000000000002</v>
      </c>
      <c r="K22" s="41">
        <v>0.53500000000000003</v>
      </c>
      <c r="L22" s="41">
        <v>0.59399999999999997</v>
      </c>
      <c r="M22" s="41">
        <v>0.67500000000000004</v>
      </c>
      <c r="N22" s="40">
        <v>405</v>
      </c>
    </row>
    <row r="23" spans="1:14" x14ac:dyDescent="0.2">
      <c r="A23" s="42" t="s">
        <v>16</v>
      </c>
      <c r="B23" s="41">
        <v>0.39500000000000002</v>
      </c>
      <c r="C23" s="41">
        <v>0.32900000000000001</v>
      </c>
      <c r="D23" s="41">
        <v>0.39700000000000002</v>
      </c>
      <c r="E23" s="41">
        <v>0.48099999999999998</v>
      </c>
      <c r="F23" s="41">
        <v>0.40600000000000003</v>
      </c>
      <c r="G23" s="41">
        <v>0.48799999999999999</v>
      </c>
      <c r="H23" s="41">
        <v>5.0999999999999997E-2</v>
      </c>
      <c r="I23" s="41">
        <v>0.05</v>
      </c>
      <c r="J23" s="41">
        <v>0.05</v>
      </c>
      <c r="K23" s="41">
        <v>0.05</v>
      </c>
      <c r="L23" s="41">
        <v>0.05</v>
      </c>
      <c r="M23" s="41">
        <v>5.0999999999999997E-2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71274-142E-104C-8666-37CBE5FBBF24}">
  <dimension ref="A1:S23"/>
  <sheetViews>
    <sheetView workbookViewId="0">
      <selection activeCell="P13" sqref="P13:Q14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7" width="11.83203125" style="38" bestFit="1" customWidth="1"/>
    <col min="18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7">
        <v>4.5999999999999999E-2</v>
      </c>
      <c r="C2" s="47">
        <v>4.2999999999999997E-2</v>
      </c>
      <c r="D2" s="47">
        <v>0.05</v>
      </c>
      <c r="E2" s="47">
        <v>4.9000000000000002E-2</v>
      </c>
      <c r="F2" s="47">
        <v>0.05</v>
      </c>
      <c r="G2" s="47">
        <v>5.0999999999999997E-2</v>
      </c>
      <c r="H2" s="47">
        <v>0.05</v>
      </c>
      <c r="I2" s="47">
        <v>5.0999999999999997E-2</v>
      </c>
      <c r="J2" s="47">
        <v>5.0999999999999997E-2</v>
      </c>
      <c r="K2" s="47">
        <v>0.05</v>
      </c>
      <c r="L2" s="47">
        <v>5.0999999999999997E-2</v>
      </c>
      <c r="M2" s="47">
        <v>5.0999999999999997E-2</v>
      </c>
      <c r="N2" s="40">
        <v>405</v>
      </c>
      <c r="P2" s="46" t="s">
        <v>27</v>
      </c>
      <c r="Q2" s="44" t="s">
        <v>26</v>
      </c>
      <c r="R2" s="44" t="s">
        <v>25</v>
      </c>
      <c r="S2" s="44"/>
    </row>
    <row r="3" spans="1:19" x14ac:dyDescent="0.2">
      <c r="A3" s="42" t="s">
        <v>16</v>
      </c>
      <c r="B3" s="47">
        <v>0.05</v>
      </c>
      <c r="C3" s="47">
        <v>0.05</v>
      </c>
      <c r="D3" s="47">
        <v>0.05</v>
      </c>
      <c r="E3" s="47">
        <v>0.05</v>
      </c>
      <c r="F3" s="47">
        <v>0.05</v>
      </c>
      <c r="G3" s="47">
        <v>0.05</v>
      </c>
      <c r="H3" s="47">
        <v>5.0999999999999997E-2</v>
      </c>
      <c r="I3" s="47">
        <v>0.05</v>
      </c>
      <c r="J3" s="47">
        <v>0.05</v>
      </c>
      <c r="K3" s="47">
        <v>0.05</v>
      </c>
      <c r="L3" s="47">
        <v>0.05</v>
      </c>
      <c r="M3" s="47">
        <v>5.0999999999999997E-2</v>
      </c>
      <c r="N3" s="40">
        <v>405</v>
      </c>
      <c r="P3" s="46">
        <v>0</v>
      </c>
      <c r="Q3" s="44">
        <f>B2</f>
        <v>4.5999999999999999E-2</v>
      </c>
      <c r="R3" s="44">
        <f>C2</f>
        <v>4.2999999999999997E-2</v>
      </c>
      <c r="S3" s="44"/>
    </row>
    <row r="4" spans="1:19" x14ac:dyDescent="0.2">
      <c r="P4" s="45">
        <v>120</v>
      </c>
      <c r="Q4" s="44">
        <f>D6</f>
        <v>0.189</v>
      </c>
      <c r="R4" s="44">
        <f>E6</f>
        <v>0.17599999999999999</v>
      </c>
      <c r="S4" s="44"/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F10</f>
        <v>0.32700000000000001</v>
      </c>
      <c r="R5" s="44">
        <f>G10</f>
        <v>0.307</v>
      </c>
      <c r="S5" s="44"/>
    </row>
    <row r="6" spans="1:19" x14ac:dyDescent="0.2">
      <c r="A6" s="42" t="s">
        <v>17</v>
      </c>
      <c r="B6" s="41">
        <v>4.5999999999999999E-2</v>
      </c>
      <c r="C6" s="41">
        <v>4.3999999999999997E-2</v>
      </c>
      <c r="D6" s="41">
        <v>0.189</v>
      </c>
      <c r="E6" s="41">
        <v>0.17599999999999999</v>
      </c>
      <c r="F6" s="41">
        <v>0.05</v>
      </c>
      <c r="G6" s="41">
        <v>0.05</v>
      </c>
      <c r="H6" s="41">
        <v>0.05</v>
      </c>
      <c r="I6" s="41">
        <v>5.0999999999999997E-2</v>
      </c>
      <c r="J6" s="41">
        <v>5.0999999999999997E-2</v>
      </c>
      <c r="K6" s="41">
        <v>0.05</v>
      </c>
      <c r="L6" s="41">
        <v>5.0999999999999997E-2</v>
      </c>
      <c r="M6" s="41">
        <v>5.0999999999999997E-2</v>
      </c>
      <c r="N6" s="40">
        <v>405</v>
      </c>
      <c r="P6" s="45">
        <v>360</v>
      </c>
      <c r="Q6" s="44">
        <f>H14</f>
        <v>0.45500000000000002</v>
      </c>
      <c r="R6" s="44">
        <f>I14</f>
        <v>0.43099999999999999</v>
      </c>
      <c r="S6" s="44"/>
    </row>
    <row r="7" spans="1:19" x14ac:dyDescent="0.2">
      <c r="A7" s="42" t="s">
        <v>16</v>
      </c>
      <c r="B7" s="41">
        <v>0.05</v>
      </c>
      <c r="C7" s="41">
        <v>5.0999999999999997E-2</v>
      </c>
      <c r="D7" s="41">
        <v>0.05</v>
      </c>
      <c r="E7" s="41">
        <v>0.05</v>
      </c>
      <c r="F7" s="41">
        <v>0.05</v>
      </c>
      <c r="G7" s="41">
        <v>0.05</v>
      </c>
      <c r="H7" s="41">
        <v>5.0999999999999997E-2</v>
      </c>
      <c r="I7" s="41">
        <v>0.05</v>
      </c>
      <c r="J7" s="41">
        <v>0.05</v>
      </c>
      <c r="K7" s="41">
        <v>0.05</v>
      </c>
      <c r="L7" s="41">
        <v>0.05</v>
      </c>
      <c r="M7" s="41">
        <v>5.0999999999999997E-2</v>
      </c>
      <c r="N7" s="40">
        <v>405</v>
      </c>
      <c r="P7" s="46">
        <v>480</v>
      </c>
      <c r="Q7" s="44">
        <f>J18</f>
        <v>0.59099999999999997</v>
      </c>
      <c r="R7" s="44">
        <f>K18</f>
        <v>0.55200000000000005</v>
      </c>
      <c r="S7" s="44"/>
    </row>
    <row r="8" spans="1:19" x14ac:dyDescent="0.2">
      <c r="P8" s="45">
        <v>600</v>
      </c>
      <c r="Q8" s="44">
        <f>L22</f>
        <v>0.73</v>
      </c>
      <c r="R8" s="44">
        <f>M22</f>
        <v>0.70099999999999996</v>
      </c>
      <c r="S8" s="44"/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4.7E-2</v>
      </c>
      <c r="C10" s="41">
        <v>4.3999999999999997E-2</v>
      </c>
      <c r="D10" s="41">
        <v>0.187</v>
      </c>
      <c r="E10" s="41">
        <v>0.17499999999999999</v>
      </c>
      <c r="F10" s="41">
        <v>0.32700000000000001</v>
      </c>
      <c r="G10" s="41">
        <v>0.307</v>
      </c>
      <c r="H10" s="41">
        <v>0.05</v>
      </c>
      <c r="I10" s="41">
        <v>5.0999999999999997E-2</v>
      </c>
      <c r="J10" s="41">
        <v>5.0999999999999997E-2</v>
      </c>
      <c r="K10" s="41">
        <v>0.05</v>
      </c>
      <c r="L10" s="41">
        <v>5.0999999999999997E-2</v>
      </c>
      <c r="M10" s="41">
        <v>5.0999999999999997E-2</v>
      </c>
      <c r="N10" s="40">
        <v>405</v>
      </c>
      <c r="P10" s="38" t="s">
        <v>23</v>
      </c>
      <c r="R10" s="38">
        <f>SLOPE(R3:R8,$P$3:$P$8)</f>
        <v>1.0814285714285713E-3</v>
      </c>
    </row>
    <row r="11" spans="1:19" x14ac:dyDescent="0.2">
      <c r="A11" s="42" t="s">
        <v>16</v>
      </c>
      <c r="B11" s="41">
        <v>5.0999999999999997E-2</v>
      </c>
      <c r="C11" s="41">
        <v>0.05</v>
      </c>
      <c r="D11" s="41">
        <v>0.05</v>
      </c>
      <c r="E11" s="41">
        <v>0.05</v>
      </c>
      <c r="F11" s="41">
        <v>0.05</v>
      </c>
      <c r="G11" s="41">
        <v>0.05</v>
      </c>
      <c r="H11" s="41">
        <v>5.0999999999999997E-2</v>
      </c>
      <c r="I11" s="41">
        <v>0.05</v>
      </c>
      <c r="J11" s="41">
        <v>0.05</v>
      </c>
      <c r="K11" s="41">
        <v>0.05</v>
      </c>
      <c r="L11" s="41">
        <v>0.05</v>
      </c>
      <c r="M11" s="41">
        <v>5.0999999999999997E-2</v>
      </c>
      <c r="N11" s="40">
        <v>405</v>
      </c>
      <c r="P11" s="38" t="s">
        <v>22</v>
      </c>
      <c r="Q11" s="38">
        <f>_xlfn.STDEV.P(Q10:R10)</f>
        <v>0</v>
      </c>
    </row>
    <row r="12" spans="1:19" x14ac:dyDescent="0.2">
      <c r="P12" s="38" t="s">
        <v>21</v>
      </c>
      <c r="Q12" s="38">
        <f>AVERAGE(Q10:R10)</f>
        <v>1.0814285714285713E-3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4.8000000000000001E-2</v>
      </c>
      <c r="C14" s="41">
        <v>4.5999999999999999E-2</v>
      </c>
      <c r="D14" s="41">
        <v>0.185</v>
      </c>
      <c r="E14" s="41">
        <v>0.17299999999999999</v>
      </c>
      <c r="F14" s="41">
        <v>0.32300000000000001</v>
      </c>
      <c r="G14" s="41">
        <v>0.30499999999999999</v>
      </c>
      <c r="H14" s="41">
        <v>0.45500000000000002</v>
      </c>
      <c r="I14" s="41">
        <v>0.43099999999999999</v>
      </c>
      <c r="J14" s="41">
        <v>5.0999999999999997E-2</v>
      </c>
      <c r="K14" s="41">
        <v>0.05</v>
      </c>
      <c r="L14" s="41">
        <v>5.0999999999999997E-2</v>
      </c>
      <c r="M14" s="41">
        <v>5.0999999999999997E-2</v>
      </c>
      <c r="N14" s="40">
        <v>405</v>
      </c>
    </row>
    <row r="15" spans="1:19" x14ac:dyDescent="0.2">
      <c r="A15" s="42" t="s">
        <v>16</v>
      </c>
      <c r="B15" s="41">
        <v>0.05</v>
      </c>
      <c r="C15" s="41">
        <v>0.05</v>
      </c>
      <c r="D15" s="41">
        <v>0.05</v>
      </c>
      <c r="E15" s="41">
        <v>0.05</v>
      </c>
      <c r="F15" s="41">
        <v>0.05</v>
      </c>
      <c r="G15" s="41">
        <v>0.05</v>
      </c>
      <c r="H15" s="41">
        <v>5.0999999999999997E-2</v>
      </c>
      <c r="I15" s="41">
        <v>0.05</v>
      </c>
      <c r="J15" s="41">
        <v>0.05</v>
      </c>
      <c r="K15" s="41">
        <v>0.05</v>
      </c>
      <c r="L15" s="41">
        <v>0.05</v>
      </c>
      <c r="M15" s="41">
        <v>5.0999999999999997E-2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4.8000000000000001E-2</v>
      </c>
      <c r="C18" s="41">
        <v>4.7E-2</v>
      </c>
      <c r="D18" s="41">
        <v>0.184</v>
      </c>
      <c r="E18" s="41">
        <v>0.17199999999999999</v>
      </c>
      <c r="F18" s="41">
        <v>0.31900000000000001</v>
      </c>
      <c r="G18" s="41">
        <v>0.29799999999999999</v>
      </c>
      <c r="H18" s="41">
        <v>0.45200000000000001</v>
      </c>
      <c r="I18" s="41">
        <v>0.42599999999999999</v>
      </c>
      <c r="J18" s="41">
        <v>0.59099999999999997</v>
      </c>
      <c r="K18" s="41">
        <v>0.55200000000000005</v>
      </c>
      <c r="L18" s="41">
        <v>5.0999999999999997E-2</v>
      </c>
      <c r="M18" s="41">
        <v>5.0999999999999997E-2</v>
      </c>
      <c r="N18" s="40">
        <v>405</v>
      </c>
    </row>
    <row r="19" spans="1:14" x14ac:dyDescent="0.2">
      <c r="A19" s="42" t="s">
        <v>16</v>
      </c>
      <c r="B19" s="41">
        <v>0.39700000000000002</v>
      </c>
      <c r="C19" s="41">
        <v>0.33200000000000002</v>
      </c>
      <c r="D19" s="41">
        <v>0.39900000000000002</v>
      </c>
      <c r="E19" s="41">
        <v>0.05</v>
      </c>
      <c r="F19" s="41">
        <v>0.05</v>
      </c>
      <c r="G19" s="41">
        <v>0.05</v>
      </c>
      <c r="H19" s="41">
        <v>5.0999999999999997E-2</v>
      </c>
      <c r="I19" s="41">
        <v>0.05</v>
      </c>
      <c r="J19" s="41">
        <v>0.05</v>
      </c>
      <c r="K19" s="41">
        <v>0.05</v>
      </c>
      <c r="L19" s="41">
        <v>0.05</v>
      </c>
      <c r="M19" s="41">
        <v>5.0999999999999997E-2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4.9000000000000002E-2</v>
      </c>
      <c r="C22" s="41">
        <v>4.8000000000000001E-2</v>
      </c>
      <c r="D22" s="41">
        <v>0.185</v>
      </c>
      <c r="E22" s="41">
        <v>0.17100000000000001</v>
      </c>
      <c r="F22" s="41">
        <v>0.315</v>
      </c>
      <c r="G22" s="41">
        <v>0.29699999999999999</v>
      </c>
      <c r="H22" s="41">
        <v>0.44500000000000001</v>
      </c>
      <c r="I22" s="41">
        <v>0.41699999999999998</v>
      </c>
      <c r="J22" s="41">
        <v>0.58599999999999997</v>
      </c>
      <c r="K22" s="41">
        <v>0.54800000000000004</v>
      </c>
      <c r="L22" s="41">
        <v>0.73</v>
      </c>
      <c r="M22" s="41">
        <v>0.70099999999999996</v>
      </c>
      <c r="N22" s="40">
        <v>405</v>
      </c>
    </row>
    <row r="23" spans="1:14" x14ac:dyDescent="0.2">
      <c r="A23" s="42" t="s">
        <v>16</v>
      </c>
      <c r="B23" s="41">
        <v>0.39500000000000002</v>
      </c>
      <c r="C23" s="41">
        <v>0.32900000000000001</v>
      </c>
      <c r="D23" s="41">
        <v>0.39700000000000002</v>
      </c>
      <c r="E23" s="41">
        <v>0.48099999999999998</v>
      </c>
      <c r="F23" s="41">
        <v>0.40600000000000003</v>
      </c>
      <c r="G23" s="41">
        <v>0.48799999999999999</v>
      </c>
      <c r="H23" s="41">
        <v>5.0999999999999997E-2</v>
      </c>
      <c r="I23" s="41">
        <v>0.05</v>
      </c>
      <c r="J23" s="41">
        <v>0.05</v>
      </c>
      <c r="K23" s="41">
        <v>0.05</v>
      </c>
      <c r="L23" s="41">
        <v>0.05</v>
      </c>
      <c r="M23" s="41">
        <v>5.0999999999999997E-2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C998A-4E9D-2C4A-A1FA-9FAFCFC82090}">
  <dimension ref="A1:S23"/>
  <sheetViews>
    <sheetView workbookViewId="0">
      <selection activeCell="P13" sqref="P13:Q14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7" width="11.83203125" style="38" bestFit="1" customWidth="1"/>
    <col min="18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7">
        <v>4.2999999999999997E-2</v>
      </c>
      <c r="C2" s="47">
        <v>4.2999999999999997E-2</v>
      </c>
      <c r="D2" s="47">
        <v>0.05</v>
      </c>
      <c r="E2" s="47">
        <v>5.3999999999999999E-2</v>
      </c>
      <c r="F2" s="47">
        <v>4.9000000000000002E-2</v>
      </c>
      <c r="G2" s="47">
        <v>5.0999999999999997E-2</v>
      </c>
      <c r="H2" s="47">
        <v>5.0999999999999997E-2</v>
      </c>
      <c r="I2" s="47">
        <v>5.0999999999999997E-2</v>
      </c>
      <c r="J2" s="47">
        <v>5.0999999999999997E-2</v>
      </c>
      <c r="K2" s="47">
        <v>5.0999999999999997E-2</v>
      </c>
      <c r="L2" s="47">
        <v>0.05</v>
      </c>
      <c r="M2" s="47">
        <v>0.05</v>
      </c>
      <c r="N2" s="40">
        <v>405</v>
      </c>
      <c r="P2" s="46" t="s">
        <v>27</v>
      </c>
      <c r="Q2" s="44" t="s">
        <v>26</v>
      </c>
      <c r="R2" s="44" t="s">
        <v>25</v>
      </c>
      <c r="S2" s="44"/>
    </row>
    <row r="3" spans="1:19" x14ac:dyDescent="0.2">
      <c r="A3" s="42" t="s">
        <v>16</v>
      </c>
      <c r="B3" s="47">
        <v>0.05</v>
      </c>
      <c r="C3" s="47">
        <v>0.05</v>
      </c>
      <c r="D3" s="47">
        <v>0.05</v>
      </c>
      <c r="E3" s="47">
        <v>0.05</v>
      </c>
      <c r="F3" s="47">
        <v>0.05</v>
      </c>
      <c r="G3" s="47">
        <v>0.05</v>
      </c>
      <c r="H3" s="47">
        <v>5.0999999999999997E-2</v>
      </c>
      <c r="I3" s="47">
        <v>0.05</v>
      </c>
      <c r="J3" s="47">
        <v>0.05</v>
      </c>
      <c r="K3" s="47">
        <v>0.05</v>
      </c>
      <c r="L3" s="47">
        <v>0.05</v>
      </c>
      <c r="M3" s="47">
        <v>5.0999999999999997E-2</v>
      </c>
      <c r="N3" s="40">
        <v>405</v>
      </c>
      <c r="P3" s="46">
        <v>0</v>
      </c>
      <c r="Q3" s="44">
        <f>B2</f>
        <v>4.2999999999999997E-2</v>
      </c>
      <c r="R3" s="44">
        <f>C2</f>
        <v>4.2999999999999997E-2</v>
      </c>
      <c r="S3" s="44"/>
    </row>
    <row r="4" spans="1:19" x14ac:dyDescent="0.2">
      <c r="P4" s="45">
        <v>120</v>
      </c>
      <c r="Q4" s="44">
        <f>D6</f>
        <v>0.20200000000000001</v>
      </c>
      <c r="R4" s="44">
        <f>E6</f>
        <v>0.187</v>
      </c>
      <c r="S4" s="44"/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F10</f>
        <v>0.30199999999999999</v>
      </c>
      <c r="R5" s="44">
        <f>G10</f>
        <v>0.27200000000000002</v>
      </c>
      <c r="S5" s="44"/>
    </row>
    <row r="6" spans="1:19" x14ac:dyDescent="0.2">
      <c r="A6" s="42" t="s">
        <v>17</v>
      </c>
      <c r="B6" s="41">
        <v>4.2999999999999997E-2</v>
      </c>
      <c r="C6" s="41">
        <v>4.2999999999999997E-2</v>
      </c>
      <c r="D6" s="41">
        <v>0.20200000000000001</v>
      </c>
      <c r="E6" s="41">
        <v>0.187</v>
      </c>
      <c r="F6" s="41">
        <v>4.9000000000000002E-2</v>
      </c>
      <c r="G6" s="41">
        <v>5.0999999999999997E-2</v>
      </c>
      <c r="H6" s="41">
        <v>0.05</v>
      </c>
      <c r="I6" s="41">
        <v>5.0999999999999997E-2</v>
      </c>
      <c r="J6" s="41">
        <v>5.0999999999999997E-2</v>
      </c>
      <c r="K6" s="41">
        <v>5.0999999999999997E-2</v>
      </c>
      <c r="L6" s="41">
        <v>0.05</v>
      </c>
      <c r="M6" s="41">
        <v>0.05</v>
      </c>
      <c r="N6" s="40">
        <v>405</v>
      </c>
      <c r="P6" s="45">
        <v>360</v>
      </c>
      <c r="Q6" s="44">
        <f>H14</f>
        <v>0.42</v>
      </c>
      <c r="R6" s="44">
        <f>I14</f>
        <v>0.378</v>
      </c>
      <c r="S6" s="44"/>
    </row>
    <row r="7" spans="1:19" x14ac:dyDescent="0.2">
      <c r="A7" s="42" t="s">
        <v>16</v>
      </c>
      <c r="B7" s="41">
        <v>0.05</v>
      </c>
      <c r="C7" s="41">
        <v>5.0999999999999997E-2</v>
      </c>
      <c r="D7" s="41">
        <v>0.05</v>
      </c>
      <c r="E7" s="41">
        <v>0.05</v>
      </c>
      <c r="F7" s="41">
        <v>0.05</v>
      </c>
      <c r="G7" s="41">
        <v>0.05</v>
      </c>
      <c r="H7" s="41">
        <v>5.0999999999999997E-2</v>
      </c>
      <c r="I7" s="41">
        <v>0.05</v>
      </c>
      <c r="J7" s="41">
        <v>0.05</v>
      </c>
      <c r="K7" s="41">
        <v>0.05</v>
      </c>
      <c r="L7" s="41">
        <v>0.05</v>
      </c>
      <c r="M7" s="41">
        <v>5.0999999999999997E-2</v>
      </c>
      <c r="N7" s="40">
        <v>405</v>
      </c>
      <c r="P7" s="46">
        <v>480</v>
      </c>
      <c r="Q7" s="44">
        <f>J18</f>
        <v>0.55200000000000005</v>
      </c>
      <c r="R7" s="44">
        <f>K18</f>
        <v>0.499</v>
      </c>
      <c r="S7" s="44"/>
    </row>
    <row r="8" spans="1:19" x14ac:dyDescent="0.2">
      <c r="P8" s="45">
        <v>600</v>
      </c>
      <c r="Q8" s="44">
        <f>L22</f>
        <v>0.67</v>
      </c>
      <c r="R8" s="44">
        <f>M22</f>
        <v>0.62</v>
      </c>
      <c r="S8" s="44"/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4.3999999999999997E-2</v>
      </c>
      <c r="C10" s="41">
        <v>4.2999999999999997E-2</v>
      </c>
      <c r="D10" s="41">
        <v>0.20100000000000001</v>
      </c>
      <c r="E10" s="41">
        <v>0.186</v>
      </c>
      <c r="F10" s="41">
        <v>0.30199999999999999</v>
      </c>
      <c r="G10" s="41">
        <v>0.27200000000000002</v>
      </c>
      <c r="H10" s="41">
        <v>5.0999999999999997E-2</v>
      </c>
      <c r="I10" s="41">
        <v>5.0999999999999997E-2</v>
      </c>
      <c r="J10" s="41">
        <v>5.0999999999999997E-2</v>
      </c>
      <c r="K10" s="41">
        <v>5.0999999999999997E-2</v>
      </c>
      <c r="L10" s="41">
        <v>0.05</v>
      </c>
      <c r="M10" s="41">
        <v>0.05</v>
      </c>
      <c r="N10" s="40">
        <v>405</v>
      </c>
      <c r="P10" s="38" t="s">
        <v>23</v>
      </c>
      <c r="Q10" s="38">
        <f>SLOPE(Q3:Q8,$P$3:$P$8)</f>
        <v>1.0245238095238098E-3</v>
      </c>
      <c r="R10" s="38">
        <f>SLOPE(R3:R8,$P$3:$P$8)</f>
        <v>9.3500000000000007E-4</v>
      </c>
    </row>
    <row r="11" spans="1:19" x14ac:dyDescent="0.2">
      <c r="A11" s="42" t="s">
        <v>16</v>
      </c>
      <c r="B11" s="41">
        <v>5.0999999999999997E-2</v>
      </c>
      <c r="C11" s="41">
        <v>0.05</v>
      </c>
      <c r="D11" s="41">
        <v>0.05</v>
      </c>
      <c r="E11" s="41">
        <v>0.05</v>
      </c>
      <c r="F11" s="41">
        <v>0.05</v>
      </c>
      <c r="G11" s="41">
        <v>0.05</v>
      </c>
      <c r="H11" s="41">
        <v>5.0999999999999997E-2</v>
      </c>
      <c r="I11" s="41">
        <v>0.05</v>
      </c>
      <c r="J11" s="41">
        <v>0.05</v>
      </c>
      <c r="K11" s="41">
        <v>0.05</v>
      </c>
      <c r="L11" s="41">
        <v>0.05</v>
      </c>
      <c r="M11" s="41">
        <v>5.0999999999999997E-2</v>
      </c>
      <c r="N11" s="40">
        <v>405</v>
      </c>
      <c r="P11" s="38" t="s">
        <v>22</v>
      </c>
      <c r="Q11" s="38">
        <f>_xlfn.STDEV.P(Q10:R10)</f>
        <v>4.4761904761904869E-5</v>
      </c>
    </row>
    <row r="12" spans="1:19" x14ac:dyDescent="0.2">
      <c r="P12" s="38" t="s">
        <v>21</v>
      </c>
      <c r="Q12" s="38">
        <f>AVERAGE(Q10:R10)</f>
        <v>9.7976190476190494E-4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4.3999999999999997E-2</v>
      </c>
      <c r="C14" s="41">
        <v>4.5999999999999999E-2</v>
      </c>
      <c r="D14" s="41">
        <v>0.19800000000000001</v>
      </c>
      <c r="E14" s="41">
        <v>0.182</v>
      </c>
      <c r="F14" s="41">
        <v>0.29799999999999999</v>
      </c>
      <c r="G14" s="41">
        <v>0.26300000000000001</v>
      </c>
      <c r="H14" s="41">
        <v>0.42</v>
      </c>
      <c r="I14" s="41">
        <v>0.378</v>
      </c>
      <c r="J14" s="41">
        <v>5.0999999999999997E-2</v>
      </c>
      <c r="K14" s="41">
        <v>5.0999999999999997E-2</v>
      </c>
      <c r="L14" s="41">
        <v>0.05</v>
      </c>
      <c r="M14" s="41">
        <v>0.05</v>
      </c>
      <c r="N14" s="40">
        <v>405</v>
      </c>
    </row>
    <row r="15" spans="1:19" x14ac:dyDescent="0.2">
      <c r="A15" s="42" t="s">
        <v>16</v>
      </c>
      <c r="B15" s="41">
        <v>0.05</v>
      </c>
      <c r="C15" s="41">
        <v>0.05</v>
      </c>
      <c r="D15" s="41">
        <v>0.05</v>
      </c>
      <c r="E15" s="41">
        <v>0.05</v>
      </c>
      <c r="F15" s="41">
        <v>0.05</v>
      </c>
      <c r="G15" s="41">
        <v>0.05</v>
      </c>
      <c r="H15" s="41">
        <v>5.0999999999999997E-2</v>
      </c>
      <c r="I15" s="41">
        <v>0.05</v>
      </c>
      <c r="J15" s="41">
        <v>0.05</v>
      </c>
      <c r="K15" s="41">
        <v>0.05</v>
      </c>
      <c r="L15" s="41">
        <v>0.05</v>
      </c>
      <c r="M15" s="41">
        <v>5.0999999999999997E-2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4.4999999999999998E-2</v>
      </c>
      <c r="C18" s="41">
        <v>4.7E-2</v>
      </c>
      <c r="D18" s="41">
        <v>0.2</v>
      </c>
      <c r="E18" s="41">
        <v>0.184</v>
      </c>
      <c r="F18" s="41">
        <v>0.29299999999999998</v>
      </c>
      <c r="G18" s="41">
        <v>0.26100000000000001</v>
      </c>
      <c r="H18" s="41">
        <v>0.42</v>
      </c>
      <c r="I18" s="41">
        <v>0.379</v>
      </c>
      <c r="J18" s="41">
        <v>0.55200000000000005</v>
      </c>
      <c r="K18" s="41">
        <v>0.499</v>
      </c>
      <c r="L18" s="41">
        <v>0.05</v>
      </c>
      <c r="M18" s="41">
        <v>0.05</v>
      </c>
      <c r="N18" s="40">
        <v>405</v>
      </c>
    </row>
    <row r="19" spans="1:14" x14ac:dyDescent="0.2">
      <c r="A19" s="42" t="s">
        <v>16</v>
      </c>
      <c r="B19" s="41">
        <v>0.39700000000000002</v>
      </c>
      <c r="C19" s="41">
        <v>0.33200000000000002</v>
      </c>
      <c r="D19" s="41">
        <v>0.39900000000000002</v>
      </c>
      <c r="E19" s="41">
        <v>0.05</v>
      </c>
      <c r="F19" s="41">
        <v>0.05</v>
      </c>
      <c r="G19" s="41">
        <v>0.05</v>
      </c>
      <c r="H19" s="41">
        <v>5.0999999999999997E-2</v>
      </c>
      <c r="I19" s="41">
        <v>0.05</v>
      </c>
      <c r="J19" s="41">
        <v>0.05</v>
      </c>
      <c r="K19" s="41">
        <v>0.05</v>
      </c>
      <c r="L19" s="41">
        <v>0.05</v>
      </c>
      <c r="M19" s="41">
        <v>5.0999999999999997E-2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4.5999999999999999E-2</v>
      </c>
      <c r="C22" s="41">
        <v>4.9000000000000002E-2</v>
      </c>
      <c r="D22" s="41">
        <v>0.19900000000000001</v>
      </c>
      <c r="E22" s="41">
        <v>0.184</v>
      </c>
      <c r="F22" s="41">
        <v>0.29299999999999998</v>
      </c>
      <c r="G22" s="41">
        <v>0.26100000000000001</v>
      </c>
      <c r="H22" s="41">
        <v>0.41599999999999998</v>
      </c>
      <c r="I22" s="41">
        <v>0.37</v>
      </c>
      <c r="J22" s="41">
        <v>0.54600000000000004</v>
      </c>
      <c r="K22" s="41">
        <v>0.495</v>
      </c>
      <c r="L22" s="41">
        <v>0.67</v>
      </c>
      <c r="M22" s="41">
        <v>0.62</v>
      </c>
      <c r="N22" s="40">
        <v>405</v>
      </c>
    </row>
    <row r="23" spans="1:14" x14ac:dyDescent="0.2">
      <c r="A23" s="42" t="s">
        <v>16</v>
      </c>
      <c r="B23" s="41">
        <v>0.39500000000000002</v>
      </c>
      <c r="C23" s="41">
        <v>0.32900000000000001</v>
      </c>
      <c r="D23" s="41">
        <v>0.39700000000000002</v>
      </c>
      <c r="E23" s="41">
        <v>0.48099999999999998</v>
      </c>
      <c r="F23" s="41">
        <v>0.40600000000000003</v>
      </c>
      <c r="G23" s="41">
        <v>0.48799999999999999</v>
      </c>
      <c r="H23" s="41">
        <v>5.0999999999999997E-2</v>
      </c>
      <c r="I23" s="41">
        <v>0.05</v>
      </c>
      <c r="J23" s="41">
        <v>0.05</v>
      </c>
      <c r="K23" s="41">
        <v>0.05</v>
      </c>
      <c r="L23" s="41">
        <v>0.05</v>
      </c>
      <c r="M23" s="41">
        <v>5.0999999999999997E-2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41BC5-BE45-1F4F-9FEE-B911D8B054DB}">
  <dimension ref="A1:S23"/>
  <sheetViews>
    <sheetView workbookViewId="0">
      <selection activeCell="P13" sqref="P13:Q14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7" width="11.83203125" style="38" bestFit="1" customWidth="1"/>
    <col min="18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7">
        <v>4.2999999999999997E-2</v>
      </c>
      <c r="C2" s="47">
        <v>4.2999999999999997E-2</v>
      </c>
      <c r="D2" s="47">
        <v>0.05</v>
      </c>
      <c r="E2" s="47">
        <v>5.3999999999999999E-2</v>
      </c>
      <c r="F2" s="47">
        <v>4.9000000000000002E-2</v>
      </c>
      <c r="G2" s="47">
        <v>5.0999999999999997E-2</v>
      </c>
      <c r="H2" s="47">
        <v>5.0999999999999997E-2</v>
      </c>
      <c r="I2" s="47">
        <v>5.0999999999999997E-2</v>
      </c>
      <c r="J2" s="47">
        <v>5.0999999999999997E-2</v>
      </c>
      <c r="K2" s="47">
        <v>5.0999999999999997E-2</v>
      </c>
      <c r="L2" s="47">
        <v>0.05</v>
      </c>
      <c r="M2" s="47">
        <v>0.05</v>
      </c>
      <c r="N2" s="40">
        <v>405</v>
      </c>
      <c r="P2" s="46" t="s">
        <v>27</v>
      </c>
      <c r="Q2" s="44" t="s">
        <v>26</v>
      </c>
      <c r="R2" s="44" t="s">
        <v>25</v>
      </c>
      <c r="S2" s="44"/>
    </row>
    <row r="3" spans="1:19" x14ac:dyDescent="0.2">
      <c r="A3" s="42" t="s">
        <v>16</v>
      </c>
      <c r="B3" s="47">
        <v>0.05</v>
      </c>
      <c r="C3" s="47">
        <v>0.05</v>
      </c>
      <c r="D3" s="47">
        <v>0.05</v>
      </c>
      <c r="E3" s="47">
        <v>0.05</v>
      </c>
      <c r="F3" s="47">
        <v>0.05</v>
      </c>
      <c r="G3" s="47">
        <v>0.05</v>
      </c>
      <c r="H3" s="47">
        <v>5.0999999999999997E-2</v>
      </c>
      <c r="I3" s="47">
        <v>0.05</v>
      </c>
      <c r="J3" s="47">
        <v>0.05</v>
      </c>
      <c r="K3" s="47">
        <v>0.05</v>
      </c>
      <c r="L3" s="47">
        <v>0.05</v>
      </c>
      <c r="M3" s="47">
        <v>5.0999999999999997E-2</v>
      </c>
      <c r="N3" s="40">
        <v>405</v>
      </c>
      <c r="P3" s="46">
        <v>0</v>
      </c>
      <c r="Q3" s="44">
        <f>B2</f>
        <v>4.2999999999999997E-2</v>
      </c>
      <c r="R3" s="44">
        <f>C2</f>
        <v>4.2999999999999997E-2</v>
      </c>
      <c r="S3" s="44"/>
    </row>
    <row r="4" spans="1:19" x14ac:dyDescent="0.2">
      <c r="P4" s="45">
        <v>120</v>
      </c>
      <c r="Q4" s="44">
        <f>D6</f>
        <v>0.21299999999999999</v>
      </c>
      <c r="R4" s="44">
        <f>E6</f>
        <v>0.19900000000000001</v>
      </c>
      <c r="S4" s="44"/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F10</f>
        <v>0.311</v>
      </c>
      <c r="R5" s="44">
        <f>G10</f>
        <v>0.30099999999999999</v>
      </c>
      <c r="S5" s="44"/>
    </row>
    <row r="6" spans="1:19" x14ac:dyDescent="0.2">
      <c r="A6" s="42" t="s">
        <v>17</v>
      </c>
      <c r="B6" s="41">
        <v>4.2999999999999997E-2</v>
      </c>
      <c r="C6" s="41">
        <v>4.2999999999999997E-2</v>
      </c>
      <c r="D6" s="41">
        <v>0.21299999999999999</v>
      </c>
      <c r="E6" s="41">
        <v>0.19900000000000001</v>
      </c>
      <c r="F6" s="41">
        <v>4.9000000000000002E-2</v>
      </c>
      <c r="G6" s="41">
        <v>5.0999999999999997E-2</v>
      </c>
      <c r="H6" s="41">
        <v>0.05</v>
      </c>
      <c r="I6" s="41">
        <v>5.0999999999999997E-2</v>
      </c>
      <c r="J6" s="41">
        <v>5.0999999999999997E-2</v>
      </c>
      <c r="K6" s="41">
        <v>5.0999999999999997E-2</v>
      </c>
      <c r="L6" s="41">
        <v>0.05</v>
      </c>
      <c r="M6" s="41">
        <v>0.05</v>
      </c>
      <c r="N6" s="40">
        <v>405</v>
      </c>
      <c r="P6" s="45">
        <v>360</v>
      </c>
      <c r="Q6" s="44">
        <f>H14</f>
        <v>0.42299999999999999</v>
      </c>
      <c r="R6" s="44">
        <f>I14</f>
        <v>0.40500000000000003</v>
      </c>
      <c r="S6" s="44"/>
    </row>
    <row r="7" spans="1:19" x14ac:dyDescent="0.2">
      <c r="A7" s="42" t="s">
        <v>16</v>
      </c>
      <c r="B7" s="41">
        <v>0.05</v>
      </c>
      <c r="C7" s="41">
        <v>5.0999999999999997E-2</v>
      </c>
      <c r="D7" s="41">
        <v>0.05</v>
      </c>
      <c r="E7" s="41">
        <v>0.05</v>
      </c>
      <c r="F7" s="41">
        <v>0.05</v>
      </c>
      <c r="G7" s="41">
        <v>0.05</v>
      </c>
      <c r="H7" s="41">
        <v>5.0999999999999997E-2</v>
      </c>
      <c r="I7" s="41">
        <v>0.05</v>
      </c>
      <c r="J7" s="41">
        <v>0.05</v>
      </c>
      <c r="K7" s="41">
        <v>0.05</v>
      </c>
      <c r="L7" s="41">
        <v>0.05</v>
      </c>
      <c r="M7" s="41">
        <v>5.0999999999999997E-2</v>
      </c>
      <c r="N7" s="40">
        <v>405</v>
      </c>
      <c r="P7" s="46">
        <v>480</v>
      </c>
      <c r="Q7" s="44">
        <f>J18</f>
        <v>0.55500000000000005</v>
      </c>
      <c r="R7" s="44">
        <f>K18</f>
        <v>0.53700000000000003</v>
      </c>
      <c r="S7" s="44"/>
    </row>
    <row r="8" spans="1:19" x14ac:dyDescent="0.2">
      <c r="P8" s="45">
        <v>600</v>
      </c>
      <c r="Q8" s="44">
        <f>L22</f>
        <v>0.67200000000000004</v>
      </c>
      <c r="R8" s="44">
        <f>M22</f>
        <v>0.64600000000000002</v>
      </c>
      <c r="S8" s="44"/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4.3999999999999997E-2</v>
      </c>
      <c r="C10" s="41">
        <v>4.2999999999999997E-2</v>
      </c>
      <c r="D10" s="41">
        <v>0.20100000000000001</v>
      </c>
      <c r="E10" s="41">
        <v>0.186</v>
      </c>
      <c r="F10" s="41">
        <v>0.311</v>
      </c>
      <c r="G10" s="41">
        <v>0.30099999999999999</v>
      </c>
      <c r="H10" s="41">
        <v>5.0999999999999997E-2</v>
      </c>
      <c r="I10" s="41">
        <v>5.0999999999999997E-2</v>
      </c>
      <c r="J10" s="41">
        <v>5.0999999999999997E-2</v>
      </c>
      <c r="K10" s="41">
        <v>5.0999999999999997E-2</v>
      </c>
      <c r="L10" s="41">
        <v>0.05</v>
      </c>
      <c r="M10" s="41">
        <v>0.05</v>
      </c>
      <c r="N10" s="40">
        <v>405</v>
      </c>
      <c r="P10" s="38" t="s">
        <v>23</v>
      </c>
      <c r="Q10" s="38">
        <f>SLOPE(Q3:Q8,$P$3:$P$8)</f>
        <v>1.0197619047619048E-3</v>
      </c>
      <c r="R10" s="38">
        <f>SLOPE(R3:R8,$P$3:$P$8)</f>
        <v>9.840476190476192E-4</v>
      </c>
    </row>
    <row r="11" spans="1:19" x14ac:dyDescent="0.2">
      <c r="A11" s="42" t="s">
        <v>16</v>
      </c>
      <c r="B11" s="41">
        <v>5.0999999999999997E-2</v>
      </c>
      <c r="C11" s="41">
        <v>0.05</v>
      </c>
      <c r="D11" s="41">
        <v>0.05</v>
      </c>
      <c r="E11" s="41">
        <v>0.05</v>
      </c>
      <c r="F11" s="41">
        <v>0.05</v>
      </c>
      <c r="G11" s="41">
        <v>0.05</v>
      </c>
      <c r="H11" s="41">
        <v>5.0999999999999997E-2</v>
      </c>
      <c r="I11" s="41">
        <v>0.05</v>
      </c>
      <c r="J11" s="41">
        <v>0.05</v>
      </c>
      <c r="K11" s="41">
        <v>0.05</v>
      </c>
      <c r="L11" s="41">
        <v>0.05</v>
      </c>
      <c r="M11" s="41">
        <v>5.0999999999999997E-2</v>
      </c>
      <c r="N11" s="40">
        <v>405</v>
      </c>
      <c r="P11" s="38" t="s">
        <v>22</v>
      </c>
      <c r="Q11" s="38">
        <f>_xlfn.STDEV.P(Q10:R10)</f>
        <v>1.7857142857142811E-5</v>
      </c>
    </row>
    <row r="12" spans="1:19" x14ac:dyDescent="0.2">
      <c r="P12" s="38" t="s">
        <v>21</v>
      </c>
      <c r="Q12" s="38">
        <f>AVERAGE(Q10:R10)</f>
        <v>1.001904761904762E-3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4.3999999999999997E-2</v>
      </c>
      <c r="C14" s="41">
        <v>4.5999999999999999E-2</v>
      </c>
      <c r="D14" s="41">
        <v>0.19800000000000001</v>
      </c>
      <c r="E14" s="41">
        <v>0.182</v>
      </c>
      <c r="F14" s="41">
        <v>0.29799999999999999</v>
      </c>
      <c r="G14" s="41">
        <v>0.26300000000000001</v>
      </c>
      <c r="H14" s="41">
        <v>0.42299999999999999</v>
      </c>
      <c r="I14" s="41">
        <v>0.40500000000000003</v>
      </c>
      <c r="J14" s="41">
        <v>5.0999999999999997E-2</v>
      </c>
      <c r="K14" s="41">
        <v>5.0999999999999997E-2</v>
      </c>
      <c r="L14" s="41">
        <v>0.05</v>
      </c>
      <c r="M14" s="41">
        <v>0.05</v>
      </c>
      <c r="N14" s="40">
        <v>405</v>
      </c>
    </row>
    <row r="15" spans="1:19" x14ac:dyDescent="0.2">
      <c r="A15" s="42" t="s">
        <v>16</v>
      </c>
      <c r="B15" s="41">
        <v>0.05</v>
      </c>
      <c r="C15" s="41">
        <v>0.05</v>
      </c>
      <c r="D15" s="41">
        <v>0.05</v>
      </c>
      <c r="E15" s="41">
        <v>0.05</v>
      </c>
      <c r="F15" s="41">
        <v>0.05</v>
      </c>
      <c r="G15" s="41">
        <v>0.05</v>
      </c>
      <c r="H15" s="41">
        <v>5.0999999999999997E-2</v>
      </c>
      <c r="I15" s="41">
        <v>0.05</v>
      </c>
      <c r="J15" s="41">
        <v>0.05</v>
      </c>
      <c r="K15" s="41">
        <v>0.05</v>
      </c>
      <c r="L15" s="41">
        <v>0.05</v>
      </c>
      <c r="M15" s="41">
        <v>5.0999999999999997E-2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4.4999999999999998E-2</v>
      </c>
      <c r="C18" s="41">
        <v>4.7E-2</v>
      </c>
      <c r="D18" s="41">
        <v>0.2</v>
      </c>
      <c r="E18" s="41">
        <v>0.184</v>
      </c>
      <c r="F18" s="41">
        <v>0.29299999999999998</v>
      </c>
      <c r="G18" s="41">
        <v>0.26100000000000001</v>
      </c>
      <c r="H18" s="41">
        <v>0.42</v>
      </c>
      <c r="I18" s="41">
        <v>0.379</v>
      </c>
      <c r="J18" s="41">
        <v>0.55500000000000005</v>
      </c>
      <c r="K18" s="41">
        <v>0.53700000000000003</v>
      </c>
      <c r="L18" s="41">
        <v>0.05</v>
      </c>
      <c r="M18" s="41">
        <v>0.05</v>
      </c>
      <c r="N18" s="40">
        <v>405</v>
      </c>
    </row>
    <row r="19" spans="1:14" x14ac:dyDescent="0.2">
      <c r="A19" s="42" t="s">
        <v>16</v>
      </c>
      <c r="B19" s="41">
        <v>0.39700000000000002</v>
      </c>
      <c r="C19" s="41">
        <v>0.33200000000000002</v>
      </c>
      <c r="D19" s="41">
        <v>0.39900000000000002</v>
      </c>
      <c r="E19" s="41">
        <v>0.05</v>
      </c>
      <c r="F19" s="41">
        <v>0.05</v>
      </c>
      <c r="G19" s="41">
        <v>0.05</v>
      </c>
      <c r="H19" s="41">
        <v>5.0999999999999997E-2</v>
      </c>
      <c r="I19" s="41">
        <v>0.05</v>
      </c>
      <c r="J19" s="41">
        <v>0.05</v>
      </c>
      <c r="K19" s="41">
        <v>0.05</v>
      </c>
      <c r="L19" s="41">
        <v>0.05</v>
      </c>
      <c r="M19" s="41">
        <v>5.0999999999999997E-2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4.5999999999999999E-2</v>
      </c>
      <c r="C22" s="41">
        <v>4.9000000000000002E-2</v>
      </c>
      <c r="D22" s="41">
        <v>0.19900000000000001</v>
      </c>
      <c r="E22" s="41">
        <v>0.184</v>
      </c>
      <c r="F22" s="41">
        <v>0.29299999999999998</v>
      </c>
      <c r="G22" s="41">
        <v>0.26100000000000001</v>
      </c>
      <c r="H22" s="41">
        <v>0.41599999999999998</v>
      </c>
      <c r="I22" s="41">
        <v>0.37</v>
      </c>
      <c r="J22" s="41">
        <v>0.54600000000000004</v>
      </c>
      <c r="K22" s="41">
        <v>0.495</v>
      </c>
      <c r="L22" s="41">
        <v>0.67200000000000004</v>
      </c>
      <c r="M22" s="41">
        <v>0.64600000000000002</v>
      </c>
      <c r="N22" s="40">
        <v>405</v>
      </c>
    </row>
    <row r="23" spans="1:14" x14ac:dyDescent="0.2">
      <c r="A23" s="42" t="s">
        <v>16</v>
      </c>
      <c r="B23" s="41">
        <v>0.39500000000000002</v>
      </c>
      <c r="C23" s="41">
        <v>0.32900000000000001</v>
      </c>
      <c r="D23" s="41">
        <v>0.39700000000000002</v>
      </c>
      <c r="E23" s="41">
        <v>0.48099999999999998</v>
      </c>
      <c r="F23" s="41">
        <v>0.40600000000000003</v>
      </c>
      <c r="G23" s="41">
        <v>0.48799999999999999</v>
      </c>
      <c r="H23" s="41">
        <v>5.0999999999999997E-2</v>
      </c>
      <c r="I23" s="41">
        <v>0.05</v>
      </c>
      <c r="J23" s="41">
        <v>0.05</v>
      </c>
      <c r="K23" s="41">
        <v>0.05</v>
      </c>
      <c r="L23" s="41">
        <v>0.05</v>
      </c>
      <c r="M23" s="41">
        <v>5.0999999999999997E-2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3E4B4-4AA0-3341-9E86-B0DD48619B6E}">
  <dimension ref="A1:K16"/>
  <sheetViews>
    <sheetView tabSelected="1" workbookViewId="0">
      <selection activeCell="I15" sqref="I15"/>
    </sheetView>
  </sheetViews>
  <sheetFormatPr baseColWidth="10" defaultRowHeight="16" x14ac:dyDescent="0.2"/>
  <cols>
    <col min="4" max="4" width="18" bestFit="1" customWidth="1"/>
  </cols>
  <sheetData>
    <row r="1" spans="1:11" x14ac:dyDescent="0.2">
      <c r="C1" t="s">
        <v>35</v>
      </c>
      <c r="D1" t="s">
        <v>14</v>
      </c>
      <c r="E1" t="s">
        <v>19</v>
      </c>
      <c r="F1" t="s">
        <v>7</v>
      </c>
    </row>
    <row r="2" spans="1:11" x14ac:dyDescent="0.2">
      <c r="A2" t="s">
        <v>34</v>
      </c>
      <c r="B2" t="s">
        <v>31</v>
      </c>
      <c r="C2">
        <f>LacZ_EziG1_untreated!$Q$12</f>
        <v>9.3773809523809521E-4</v>
      </c>
      <c r="D2">
        <f>(C2/$C$2)*100</f>
        <v>100</v>
      </c>
    </row>
    <row r="3" spans="1:11" x14ac:dyDescent="0.2">
      <c r="B3" t="s">
        <v>30</v>
      </c>
      <c r="C3">
        <f>LacZ_EziG1_PlasmaR1!$Q$12</f>
        <v>6.6904761904761903E-4</v>
      </c>
      <c r="D3">
        <f>(C3/$C$2)*100</f>
        <v>71.346959502348611</v>
      </c>
    </row>
    <row r="4" spans="1:11" x14ac:dyDescent="0.2">
      <c r="B4" t="s">
        <v>29</v>
      </c>
      <c r="C4">
        <f>LacZ_EziG1_PlasmaR2!$Q$12</f>
        <v>7.3773809523809512E-4</v>
      </c>
      <c r="D4">
        <f>(C4/$C$2)*100</f>
        <v>78.672083280436695</v>
      </c>
      <c r="E4">
        <f>AVERAGE(D3:D5)</f>
        <v>72.654563920274214</v>
      </c>
      <c r="F4">
        <f>_xlfn.STDEV.P(D3:D5)</f>
        <v>4.4759977407953482</v>
      </c>
      <c r="J4" t="s">
        <v>19</v>
      </c>
      <c r="K4" t="s">
        <v>7</v>
      </c>
    </row>
    <row r="5" spans="1:11" x14ac:dyDescent="0.2">
      <c r="B5" t="s">
        <v>28</v>
      </c>
      <c r="C5">
        <f>LacZ_EziG1_PlasmaR3!$Q$12</f>
        <v>6.3714285714285717E-4</v>
      </c>
      <c r="D5">
        <f>(C5/$C$2)*100</f>
        <v>67.944648978037321</v>
      </c>
      <c r="I5" t="s">
        <v>34</v>
      </c>
      <c r="J5">
        <f>E4</f>
        <v>72.654563920274214</v>
      </c>
      <c r="K5">
        <f>F4</f>
        <v>4.4759977407953482</v>
      </c>
    </row>
    <row r="6" spans="1:11" x14ac:dyDescent="0.2">
      <c r="I6" t="s">
        <v>33</v>
      </c>
      <c r="J6">
        <f>E10</f>
        <v>101.79327422318079</v>
      </c>
      <c r="K6">
        <f>F10</f>
        <v>3.3636520077285437</v>
      </c>
    </row>
    <row r="7" spans="1:11" x14ac:dyDescent="0.2">
      <c r="I7" t="s">
        <v>32</v>
      </c>
      <c r="J7">
        <f>E15</f>
        <v>98.378833065687857</v>
      </c>
      <c r="K7">
        <f>F15</f>
        <v>4.2060939682070586</v>
      </c>
    </row>
    <row r="8" spans="1:11" x14ac:dyDescent="0.2">
      <c r="A8" t="s">
        <v>33</v>
      </c>
      <c r="B8" t="s">
        <v>31</v>
      </c>
      <c r="C8">
        <f>LacZ_EziG2_untreated!$Q$12</f>
        <v>9.9357142857142851E-4</v>
      </c>
      <c r="D8">
        <f>(C8/$C$8)*100</f>
        <v>100</v>
      </c>
    </row>
    <row r="9" spans="1:11" x14ac:dyDescent="0.2">
      <c r="B9" t="s">
        <v>30</v>
      </c>
      <c r="C9">
        <f>LacZ_EziG2_PlasmaR1!$Q$12</f>
        <v>9.7976190476190472E-4</v>
      </c>
      <c r="D9">
        <f>(C9/$C$8)*100</f>
        <v>98.610112628804217</v>
      </c>
    </row>
    <row r="10" spans="1:11" x14ac:dyDescent="0.2">
      <c r="B10" t="s">
        <v>29</v>
      </c>
      <c r="C10">
        <f>LacZ_EziG2_PlasmaR2!$Q$12</f>
        <v>9.9678571428571438E-4</v>
      </c>
      <c r="D10">
        <f>(C10/$C$8)*100</f>
        <v>100.32350826743352</v>
      </c>
      <c r="E10">
        <f>AVERAGE(D9:D11)</f>
        <v>101.79327422318079</v>
      </c>
      <c r="F10">
        <f>_xlfn.STDEV.P(D9:D11)</f>
        <v>3.3636520077285437</v>
      </c>
    </row>
    <row r="11" spans="1:11" x14ac:dyDescent="0.2">
      <c r="B11" t="s">
        <v>28</v>
      </c>
      <c r="C11">
        <f>LacZ_EziG2_PlasmaR3!$Q$12</f>
        <v>1.0576190476190477E-3</v>
      </c>
      <c r="D11">
        <f>(C11/$C$8)*100</f>
        <v>106.44620177330459</v>
      </c>
    </row>
    <row r="13" spans="1:11" x14ac:dyDescent="0.2">
      <c r="A13" t="s">
        <v>32</v>
      </c>
      <c r="B13" t="s">
        <v>31</v>
      </c>
      <c r="C13">
        <f>LacZ_EziG3_untreated!$Q$12</f>
        <v>1.0378571428571429E-3</v>
      </c>
      <c r="D13">
        <f>(C13/$C$13)*100</f>
        <v>100</v>
      </c>
    </row>
    <row r="14" spans="1:11" x14ac:dyDescent="0.2">
      <c r="B14" t="s">
        <v>30</v>
      </c>
      <c r="C14">
        <f>LacZ_EziG3_PlasmaR1!$Q$12</f>
        <v>1.0814285714285713E-3</v>
      </c>
      <c r="D14">
        <f>(C14/$C$13)*100</f>
        <v>104.19821059876118</v>
      </c>
    </row>
    <row r="15" spans="1:11" x14ac:dyDescent="0.2">
      <c r="B15" t="s">
        <v>29</v>
      </c>
      <c r="C15">
        <f>LacZ_EziG3_PlasmaR2!$Q$12</f>
        <v>9.7976190476190494E-4</v>
      </c>
      <c r="D15">
        <f>(C15/$C$13)*100</f>
        <v>94.402385868318433</v>
      </c>
      <c r="E15">
        <f>AVERAGE(D14:D16)</f>
        <v>98.378833065687857</v>
      </c>
      <c r="F15">
        <f>_xlfn.STDEV.P(D14:D16)</f>
        <v>4.2060939682070586</v>
      </c>
    </row>
    <row r="16" spans="1:11" x14ac:dyDescent="0.2">
      <c r="B16" t="s">
        <v>28</v>
      </c>
      <c r="C16">
        <f>LacZ_EziG3_PlasmaR3!$Q$12</f>
        <v>1.001904761904762E-3</v>
      </c>
      <c r="D16">
        <f>(C16/$C$13)*100</f>
        <v>96.535902729983945</v>
      </c>
    </row>
  </sheetData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B57BC-C292-BE4A-89C1-C72CE0CE2B39}">
  <dimension ref="A1:N28"/>
  <sheetViews>
    <sheetView workbookViewId="0">
      <selection activeCell="J21" sqref="J21"/>
    </sheetView>
  </sheetViews>
  <sheetFormatPr baseColWidth="10" defaultRowHeight="16" x14ac:dyDescent="0.2"/>
  <cols>
    <col min="4" max="4" width="18.33203125" bestFit="1" customWidth="1"/>
    <col min="5" max="5" width="12.1640625" bestFit="1" customWidth="1"/>
    <col min="11" max="11" width="12.1640625" bestFit="1" customWidth="1"/>
    <col min="12" max="12" width="18.33203125" bestFit="1" customWidth="1"/>
  </cols>
  <sheetData>
    <row r="1" spans="1:14" ht="17" thickBot="1" x14ac:dyDescent="0.25">
      <c r="A1" s="28" t="s">
        <v>4</v>
      </c>
      <c r="B1" s="28"/>
      <c r="C1" s="28"/>
      <c r="D1" s="28"/>
      <c r="E1" s="28"/>
      <c r="F1" s="28"/>
      <c r="I1" s="35" t="s">
        <v>8</v>
      </c>
      <c r="J1" s="35"/>
      <c r="K1" s="35"/>
      <c r="L1" s="35"/>
      <c r="M1" s="35"/>
      <c r="N1" s="35"/>
    </row>
    <row r="2" spans="1:14" x14ac:dyDescent="0.2">
      <c r="A2" s="9" t="s">
        <v>12</v>
      </c>
      <c r="B2" s="9" t="s">
        <v>13</v>
      </c>
      <c r="C2" s="2"/>
      <c r="D2" s="9" t="s">
        <v>14</v>
      </c>
      <c r="E2" s="9" t="s">
        <v>15</v>
      </c>
      <c r="F2" s="9" t="s">
        <v>7</v>
      </c>
      <c r="I2" s="12" t="s">
        <v>12</v>
      </c>
      <c r="J2" s="12" t="s">
        <v>13</v>
      </c>
      <c r="K2" s="7"/>
      <c r="L2" s="12" t="s">
        <v>14</v>
      </c>
      <c r="M2" s="12" t="s">
        <v>15</v>
      </c>
      <c r="N2" s="12" t="s">
        <v>7</v>
      </c>
    </row>
    <row r="3" spans="1:14" x14ac:dyDescent="0.2">
      <c r="A3" s="1" t="s">
        <v>0</v>
      </c>
      <c r="B3" s="1">
        <f>LacZ_Amino_untreated!$Q$17</f>
        <v>2.7972222222222218E-3</v>
      </c>
      <c r="C3" s="1"/>
      <c r="D3" s="1">
        <f>(B3/$B$3)*100</f>
        <v>100</v>
      </c>
      <c r="E3" s="1">
        <f>AVERAGE(D4:D6)</f>
        <v>93.727242634889123</v>
      </c>
      <c r="F3" s="1">
        <f>_xlfn.STDEV.P(D4:D6)</f>
        <v>10.595751120601877</v>
      </c>
      <c r="I3" s="7" t="s">
        <v>0</v>
      </c>
      <c r="J3" s="7">
        <f>LacZ_EpoxyButyl_untreated!$Q$12</f>
        <v>1.0126190476190478E-3</v>
      </c>
      <c r="K3" s="7"/>
      <c r="L3" s="7">
        <f>(J3/$J$3)*100</f>
        <v>100</v>
      </c>
      <c r="M3" s="8">
        <f>AVERAGE(L4:L6)</f>
        <v>97.90474697599079</v>
      </c>
      <c r="N3" s="8">
        <f>_xlfn.STDEV.P(L4:L6)</f>
        <v>8.8481857054071735</v>
      </c>
    </row>
    <row r="4" spans="1:14" x14ac:dyDescent="0.2">
      <c r="A4" s="1" t="s">
        <v>1</v>
      </c>
      <c r="B4" s="1">
        <f>LacZ_Amino_PlasmaR1!$Q$17</f>
        <v>2.8208333333333332E-3</v>
      </c>
      <c r="C4" s="1"/>
      <c r="D4" s="1">
        <f>(B4/$B$3)*100</f>
        <v>100.84409136047667</v>
      </c>
      <c r="E4" s="1"/>
      <c r="F4" s="1"/>
      <c r="I4" s="8" t="s">
        <v>1</v>
      </c>
      <c r="J4" s="8">
        <f>LacZ_EpoxyButyl_PlasmaR1!$Q$12</f>
        <v>8.6746031746031749E-4</v>
      </c>
      <c r="K4" s="8"/>
      <c r="L4" s="7">
        <f>(J4/$J$3)*100</f>
        <v>85.665020769652784</v>
      </c>
      <c r="M4" s="8"/>
      <c r="N4" s="8"/>
    </row>
    <row r="5" spans="1:14" x14ac:dyDescent="0.2">
      <c r="A5" s="1" t="s">
        <v>2</v>
      </c>
      <c r="B5" s="1">
        <f>LacZ_Amino_PlasmaR2!$Q$17</f>
        <v>2.2027777777777779E-3</v>
      </c>
      <c r="C5" s="1"/>
      <c r="D5" s="1">
        <f>(B5/$B$3)*100</f>
        <v>78.748758689175787</v>
      </c>
      <c r="E5" s="1"/>
      <c r="F5" s="1"/>
      <c r="I5" s="8" t="s">
        <v>2</v>
      </c>
      <c r="J5" s="8">
        <f>LacZ_EpoxyButyl_PlasmaR2!$Q$12</f>
        <v>1.0305555555555556E-3</v>
      </c>
      <c r="K5" s="8"/>
      <c r="L5" s="7">
        <f>(J5/$J$3)*100</f>
        <v>101.77129869111998</v>
      </c>
      <c r="M5" s="8"/>
      <c r="N5" s="8"/>
    </row>
    <row r="6" spans="1:14" x14ac:dyDescent="0.2">
      <c r="A6" s="1" t="s">
        <v>3</v>
      </c>
      <c r="B6" s="1">
        <f>LacZ_Amino_PlasmaR3!$Q$17</f>
        <v>2.8416666666666664E-3</v>
      </c>
      <c r="C6" s="1"/>
      <c r="D6" s="1">
        <f>(B6/$B$3)*100</f>
        <v>101.58887785501489</v>
      </c>
      <c r="E6" s="1"/>
      <c r="F6" s="1"/>
      <c r="I6" s="8" t="s">
        <v>3</v>
      </c>
      <c r="J6" s="8">
        <f>LacZ_EpoxyButyl_PlasmaR3!$Q$12</f>
        <v>1.076190476190476E-3</v>
      </c>
      <c r="K6" s="8"/>
      <c r="L6" s="7">
        <f>(J6/$J$3)*100</f>
        <v>106.27792146719959</v>
      </c>
      <c r="M6" s="8"/>
      <c r="N6" s="8"/>
    </row>
    <row r="8" spans="1:14" ht="17" thickBot="1" x14ac:dyDescent="0.25">
      <c r="A8" s="29" t="s">
        <v>5</v>
      </c>
      <c r="B8" s="30"/>
      <c r="C8" s="30"/>
      <c r="D8" s="30"/>
      <c r="E8" s="30"/>
      <c r="F8" s="31"/>
      <c r="I8" s="36" t="s">
        <v>11</v>
      </c>
      <c r="J8" s="36"/>
      <c r="K8" s="36"/>
      <c r="L8" s="36"/>
      <c r="M8" s="36"/>
      <c r="N8" s="36"/>
    </row>
    <row r="9" spans="1:14" x14ac:dyDescent="0.2">
      <c r="A9" s="10" t="s">
        <v>12</v>
      </c>
      <c r="B9" s="10" t="s">
        <v>13</v>
      </c>
      <c r="C9" s="3"/>
      <c r="D9" s="10" t="s">
        <v>14</v>
      </c>
      <c r="E9" s="10" t="s">
        <v>15</v>
      </c>
      <c r="F9" s="10" t="s">
        <v>7</v>
      </c>
      <c r="I9" s="14" t="s">
        <v>12</v>
      </c>
      <c r="J9" s="14" t="s">
        <v>13</v>
      </c>
      <c r="K9" s="15"/>
      <c r="L9" s="14" t="s">
        <v>14</v>
      </c>
      <c r="M9" s="14" t="s">
        <v>15</v>
      </c>
      <c r="N9" s="14" t="s">
        <v>7</v>
      </c>
    </row>
    <row r="10" spans="1:14" x14ac:dyDescent="0.2">
      <c r="A10" s="3" t="s">
        <v>0</v>
      </c>
      <c r="B10" s="3">
        <f>LacZ_DVB_untreated!$Q$12</f>
        <v>6.2190476190476188E-4</v>
      </c>
      <c r="C10" s="3"/>
      <c r="D10" s="3">
        <f>(B10/$B$10)*100</f>
        <v>100</v>
      </c>
      <c r="E10" s="4">
        <f>AVERAGE(D11:D13)</f>
        <v>69.474221541602859</v>
      </c>
      <c r="F10" s="4">
        <f>_xlfn.STDEV.P(D11:D13)</f>
        <v>1.6405499082719568</v>
      </c>
      <c r="I10" s="15" t="s">
        <v>0</v>
      </c>
      <c r="J10" s="15">
        <f>LacZ_Polystyrene_untreated!$Q$12</f>
        <v>4.1682539682539677E-4</v>
      </c>
      <c r="K10" s="15"/>
      <c r="L10" s="15">
        <f>(J10/$J$10)*100</f>
        <v>100</v>
      </c>
      <c r="M10" s="16">
        <f>AVERAGE(L11:L13)</f>
        <v>76.777100787001785</v>
      </c>
      <c r="N10" s="16">
        <f>_xlfn.STDEV.P(L11:L13)</f>
        <v>6.3346990723629819</v>
      </c>
    </row>
    <row r="11" spans="1:14" x14ac:dyDescent="0.2">
      <c r="A11" s="4" t="s">
        <v>1</v>
      </c>
      <c r="B11" s="4">
        <f>LacZ_DVB_PlasmaR1!$Q$12</f>
        <v>4.3484126984126987E-4</v>
      </c>
      <c r="C11" s="4"/>
      <c r="D11" s="3">
        <f>(B11/$B$10)*100</f>
        <v>69.92087799897908</v>
      </c>
      <c r="E11" s="4"/>
      <c r="F11" s="4"/>
      <c r="I11" s="16" t="s">
        <v>1</v>
      </c>
      <c r="J11" s="16">
        <f>LacZ_Polystyrene_PlasmaR1!$Q$12</f>
        <v>3.0666666666666668E-4</v>
      </c>
      <c r="K11" s="16"/>
      <c r="L11" s="15">
        <f>(J11/$J$10)*100</f>
        <v>73.571972581873581</v>
      </c>
      <c r="M11" s="16"/>
      <c r="N11" s="16"/>
    </row>
    <row r="12" spans="1:14" x14ac:dyDescent="0.2">
      <c r="A12" s="4" t="s">
        <v>2</v>
      </c>
      <c r="B12" s="4">
        <f>LacZ_DVB_PlasmaR2!$Q$12</f>
        <v>4.4293650793650791E-4</v>
      </c>
      <c r="C12" s="4"/>
      <c r="D12" s="3">
        <f>(B12/$B$10)*100</f>
        <v>71.222562531904032</v>
      </c>
      <c r="E12" s="4"/>
      <c r="F12" s="4"/>
      <c r="I12" s="16" t="s">
        <v>2</v>
      </c>
      <c r="J12" s="16">
        <f>LacZ_Polystyrene_PlasmaR2!$Q$12</f>
        <v>2.9650793650793647E-4</v>
      </c>
      <c r="K12" s="16"/>
      <c r="L12" s="15">
        <f>(J12/$J$10)*100</f>
        <v>71.134805788271137</v>
      </c>
      <c r="M12" s="16"/>
      <c r="N12" s="16"/>
    </row>
    <row r="13" spans="1:14" x14ac:dyDescent="0.2">
      <c r="A13" s="4" t="s">
        <v>3</v>
      </c>
      <c r="B13" s="4">
        <f>LacZ_DVB_PlasmaR3!$Q$12</f>
        <v>4.1841269841269845E-4</v>
      </c>
      <c r="C13" s="4"/>
      <c r="D13" s="3">
        <f>(B13/$B$10)*100</f>
        <v>67.279224093925478</v>
      </c>
      <c r="E13" s="4"/>
      <c r="F13" s="4"/>
      <c r="I13" s="16" t="s">
        <v>3</v>
      </c>
      <c r="J13" s="16">
        <f>LacZ_Polystyrene_PlasmaR3!$Q$12</f>
        <v>3.5690476190476189E-4</v>
      </c>
      <c r="K13" s="16"/>
      <c r="L13" s="15">
        <f>(J13/$J$10)*100</f>
        <v>85.624523990860638</v>
      </c>
      <c r="M13" s="16"/>
      <c r="N13" s="16"/>
    </row>
    <row r="15" spans="1:14" ht="17" thickBot="1" x14ac:dyDescent="0.25">
      <c r="A15" s="32" t="s">
        <v>6</v>
      </c>
      <c r="B15" s="33"/>
      <c r="C15" s="33"/>
      <c r="D15" s="33"/>
      <c r="E15" s="33"/>
      <c r="F15" s="34"/>
      <c r="I15" s="37" t="s">
        <v>9</v>
      </c>
      <c r="J15" s="37"/>
      <c r="K15" s="37"/>
      <c r="L15" s="37"/>
      <c r="M15" s="37"/>
      <c r="N15" s="37"/>
    </row>
    <row r="16" spans="1:14" x14ac:dyDescent="0.2">
      <c r="A16" s="11" t="s">
        <v>12</v>
      </c>
      <c r="B16" s="11" t="s">
        <v>13</v>
      </c>
      <c r="C16" s="5"/>
      <c r="D16" s="11" t="s">
        <v>14</v>
      </c>
      <c r="E16" s="11" t="s">
        <v>15</v>
      </c>
      <c r="F16" s="11" t="s">
        <v>7</v>
      </c>
      <c r="I16" s="17" t="s">
        <v>12</v>
      </c>
      <c r="J16" s="17" t="s">
        <v>13</v>
      </c>
      <c r="K16" s="18"/>
      <c r="L16" s="17" t="s">
        <v>14</v>
      </c>
      <c r="M16" s="17" t="s">
        <v>15</v>
      </c>
      <c r="N16" s="17" t="s">
        <v>7</v>
      </c>
    </row>
    <row r="17" spans="1:14" x14ac:dyDescent="0.2">
      <c r="A17" s="5" t="s">
        <v>0</v>
      </c>
      <c r="B17" s="5">
        <f>LacZ_Epoxy_untreated!$Q$12</f>
        <v>1.0761904761904762E-3</v>
      </c>
      <c r="C17" s="5"/>
      <c r="D17" s="5">
        <f>(B17/$B$17)*100</f>
        <v>100</v>
      </c>
      <c r="E17" s="6">
        <f>AVERAGE(D18:D20)</f>
        <v>80.90216322517206</v>
      </c>
      <c r="F17" s="6">
        <f>_xlfn.STDEV.P(D18:D20)</f>
        <v>7.2549340413445034</v>
      </c>
      <c r="I17" s="18" t="s">
        <v>0</v>
      </c>
      <c r="J17" s="18">
        <f>LacZ_Octadecyl_untreated!$Q$12</f>
        <v>8.9428571428571432E-4</v>
      </c>
      <c r="K17" s="18"/>
      <c r="L17" s="18">
        <f>(J17/$J$17)*100</f>
        <v>100</v>
      </c>
      <c r="M17" s="19">
        <f>AVERAGE(L18:L20)</f>
        <v>72.373091941782036</v>
      </c>
      <c r="N17" s="19">
        <f>_xlfn.STDEV.P(L18:L20)</f>
        <v>3.200930401810516</v>
      </c>
    </row>
    <row r="18" spans="1:14" x14ac:dyDescent="0.2">
      <c r="A18" s="6" t="s">
        <v>1</v>
      </c>
      <c r="B18" s="6">
        <f>LacZ_Epoxy_PlasmaR1!$Q$12</f>
        <v>9.7063492063492057E-4</v>
      </c>
      <c r="C18" s="6"/>
      <c r="D18" s="5">
        <f>(B18/$B$17)*100</f>
        <v>90.191740412979343</v>
      </c>
      <c r="E18" s="6"/>
      <c r="F18" s="6"/>
      <c r="I18" s="19" t="s">
        <v>1</v>
      </c>
      <c r="J18" s="19">
        <f>LacZ_Octadecyl_PlasmaR1!$Q$12</f>
        <v>6.8722222222222231E-4</v>
      </c>
      <c r="K18" s="19"/>
      <c r="L18" s="18">
        <f>(J18/$J$17)*100</f>
        <v>76.845935392261282</v>
      </c>
      <c r="M18" s="19"/>
      <c r="N18" s="19"/>
    </row>
    <row r="19" spans="1:14" x14ac:dyDescent="0.2">
      <c r="A19" s="6" t="s">
        <v>2</v>
      </c>
      <c r="B19" s="6">
        <f>LacZ_Epoxy_PlasmaR2!$Q$12</f>
        <v>7.8007936507936511E-4</v>
      </c>
      <c r="C19" s="6"/>
      <c r="D19" s="5">
        <f>(B19/$B$17)*100</f>
        <v>72.485250737463119</v>
      </c>
      <c r="E19" s="6"/>
      <c r="F19" s="6"/>
      <c r="I19" s="19" t="s">
        <v>2</v>
      </c>
      <c r="J19" s="19">
        <f>LacZ_Octadecyl_PlasmaR2!$Q$12</f>
        <v>6.3261904761904766E-4</v>
      </c>
      <c r="K19" s="19"/>
      <c r="L19" s="18">
        <f>(J19/$J$17)*100</f>
        <v>70.740149094781685</v>
      </c>
      <c r="M19" s="19"/>
      <c r="N19" s="19"/>
    </row>
    <row r="20" spans="1:14" x14ac:dyDescent="0.2">
      <c r="A20" s="6" t="s">
        <v>3</v>
      </c>
      <c r="B20" s="6">
        <f>LacZ_Epoxy_PlasmaR3!$Q$12</f>
        <v>8.6126984126984123E-4</v>
      </c>
      <c r="C20" s="6"/>
      <c r="D20" s="5">
        <f>(B20/$B$17)*100</f>
        <v>80.029498525073734</v>
      </c>
      <c r="E20" s="6"/>
      <c r="F20" s="6"/>
      <c r="I20" s="19" t="s">
        <v>3</v>
      </c>
      <c r="J20" s="19">
        <f>LacZ_Octadecyl_PlasmaR3!$Q$12</f>
        <v>6.2182539682539676E-4</v>
      </c>
      <c r="K20" s="19"/>
      <c r="L20" s="18">
        <f>(J20/$J$17)*100</f>
        <v>69.533191338303141</v>
      </c>
      <c r="M20" s="19"/>
      <c r="N20" s="19"/>
    </row>
    <row r="22" spans="1:14" ht="17" thickBot="1" x14ac:dyDescent="0.25"/>
    <row r="23" spans="1:14" x14ac:dyDescent="0.2">
      <c r="E23" s="25" t="s">
        <v>4</v>
      </c>
      <c r="F23" s="20">
        <f>E3</f>
        <v>93.727242634889123</v>
      </c>
      <c r="G23" s="21">
        <f>F3</f>
        <v>10.595751120601877</v>
      </c>
    </row>
    <row r="24" spans="1:14" x14ac:dyDescent="0.2">
      <c r="E24" s="26" t="s">
        <v>6</v>
      </c>
      <c r="F24" s="13">
        <f>E17</f>
        <v>80.90216322517206</v>
      </c>
      <c r="G24" s="22">
        <f>F17</f>
        <v>7.2549340413445034</v>
      </c>
    </row>
    <row r="25" spans="1:14" x14ac:dyDescent="0.2">
      <c r="E25" s="26" t="s">
        <v>10</v>
      </c>
      <c r="F25" s="13">
        <f>M3</f>
        <v>97.90474697599079</v>
      </c>
      <c r="G25" s="22">
        <f>N3</f>
        <v>8.8481857054071735</v>
      </c>
    </row>
    <row r="26" spans="1:14" x14ac:dyDescent="0.2">
      <c r="E26" s="26" t="s">
        <v>5</v>
      </c>
      <c r="F26" s="13">
        <f>E10</f>
        <v>69.474221541602859</v>
      </c>
      <c r="G26" s="22">
        <f>F10</f>
        <v>1.6405499082719568</v>
      </c>
    </row>
    <row r="27" spans="1:14" x14ac:dyDescent="0.2">
      <c r="E27" s="26" t="s">
        <v>11</v>
      </c>
      <c r="F27" s="13">
        <f>M10</f>
        <v>76.777100787001785</v>
      </c>
      <c r="G27" s="22">
        <f>N10</f>
        <v>6.3346990723629819</v>
      </c>
    </row>
    <row r="28" spans="1:14" ht="17" thickBot="1" x14ac:dyDescent="0.25">
      <c r="E28" s="27" t="s">
        <v>9</v>
      </c>
      <c r="F28" s="23">
        <f>M17</f>
        <v>72.373091941782036</v>
      </c>
      <c r="G28" s="24">
        <f t="shared" ref="G28" si="0">N17</f>
        <v>3.200930401810516</v>
      </c>
    </row>
  </sheetData>
  <mergeCells count="6">
    <mergeCell ref="A1:F1"/>
    <mergeCell ref="A8:F8"/>
    <mergeCell ref="A15:F15"/>
    <mergeCell ref="I1:N1"/>
    <mergeCell ref="I8:N8"/>
    <mergeCell ref="I15:N15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819EE-3199-414B-A05A-352ACB8264B3}">
  <dimension ref="A1:S23"/>
  <sheetViews>
    <sheetView workbookViewId="0">
      <selection activeCell="P13" sqref="P13:Q14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7">
        <v>7.1999999999999995E-2</v>
      </c>
      <c r="C2" s="47">
        <v>7.6999999999999999E-2</v>
      </c>
      <c r="D2" s="47">
        <v>7.1999999999999995E-2</v>
      </c>
      <c r="E2" s="47">
        <v>5.0999999999999997E-2</v>
      </c>
      <c r="F2" s="47">
        <v>0.05</v>
      </c>
      <c r="G2" s="47">
        <v>0.05</v>
      </c>
      <c r="H2" s="47">
        <v>0.05</v>
      </c>
      <c r="I2" s="47">
        <v>0.05</v>
      </c>
      <c r="J2" s="47">
        <v>0.05</v>
      </c>
      <c r="K2" s="47">
        <v>0.05</v>
      </c>
      <c r="L2" s="47">
        <v>0.05</v>
      </c>
      <c r="M2" s="47">
        <v>4.9000000000000002E-2</v>
      </c>
      <c r="N2" s="40">
        <v>405</v>
      </c>
      <c r="P2" s="46" t="s">
        <v>27</v>
      </c>
      <c r="Q2" s="44" t="s">
        <v>26</v>
      </c>
      <c r="R2" s="44" t="s">
        <v>25</v>
      </c>
      <c r="S2" s="44" t="s">
        <v>24</v>
      </c>
    </row>
    <row r="3" spans="1:19" x14ac:dyDescent="0.2">
      <c r="A3" s="42" t="s">
        <v>16</v>
      </c>
      <c r="B3" s="47">
        <v>0.05</v>
      </c>
      <c r="C3" s="47">
        <v>0.05</v>
      </c>
      <c r="D3" s="47">
        <v>5.2999999999999999E-2</v>
      </c>
      <c r="E3" s="47">
        <v>0.05</v>
      </c>
      <c r="F3" s="47">
        <v>5.0999999999999997E-2</v>
      </c>
      <c r="G3" s="47">
        <v>0.05</v>
      </c>
      <c r="H3" s="47">
        <v>5.0999999999999997E-2</v>
      </c>
      <c r="I3" s="47">
        <v>5.0999999999999997E-2</v>
      </c>
      <c r="J3" s="47">
        <v>5.0999999999999997E-2</v>
      </c>
      <c r="K3" s="47">
        <v>0.05</v>
      </c>
      <c r="L3" s="47">
        <v>0.05</v>
      </c>
      <c r="M3" s="47">
        <v>5.0999999999999997E-2</v>
      </c>
      <c r="N3" s="40">
        <v>405</v>
      </c>
      <c r="P3" s="46">
        <v>0</v>
      </c>
      <c r="Q3" s="44">
        <f>B2</f>
        <v>7.1999999999999995E-2</v>
      </c>
      <c r="R3" s="44">
        <f>C2</f>
        <v>7.6999999999999999E-2</v>
      </c>
      <c r="S3" s="44">
        <f>D2</f>
        <v>7.1999999999999995E-2</v>
      </c>
    </row>
    <row r="4" spans="1:19" x14ac:dyDescent="0.2">
      <c r="P4" s="45">
        <v>120</v>
      </c>
      <c r="Q4" s="44">
        <f>E6</f>
        <v>0.46100000000000002</v>
      </c>
      <c r="R4" s="44">
        <f>F6</f>
        <v>0.53400000000000003</v>
      </c>
      <c r="S4" s="44">
        <f>G6</f>
        <v>0.46600000000000003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0.72899999999999998</v>
      </c>
      <c r="R5" s="44">
        <f>I10</f>
        <v>0.78800000000000003</v>
      </c>
      <c r="S5" s="44">
        <f>J10</f>
        <v>0.75</v>
      </c>
    </row>
    <row r="6" spans="1:19" x14ac:dyDescent="0.2">
      <c r="A6" s="42" t="s">
        <v>17</v>
      </c>
      <c r="B6" s="41">
        <v>7.1999999999999995E-2</v>
      </c>
      <c r="C6" s="41">
        <v>7.6999999999999999E-2</v>
      </c>
      <c r="D6" s="41">
        <v>7.1999999999999995E-2</v>
      </c>
      <c r="E6" s="41">
        <v>0.46100000000000002</v>
      </c>
      <c r="F6" s="41">
        <v>0.53400000000000003</v>
      </c>
      <c r="G6" s="41">
        <v>0.46600000000000003</v>
      </c>
      <c r="H6" s="41">
        <v>0.05</v>
      </c>
      <c r="I6" s="41">
        <v>0.05</v>
      </c>
      <c r="J6" s="41">
        <v>0.05</v>
      </c>
      <c r="K6" s="41">
        <v>0.05</v>
      </c>
      <c r="L6" s="41">
        <v>0.05</v>
      </c>
      <c r="M6" s="41">
        <v>4.9000000000000002E-2</v>
      </c>
      <c r="N6" s="40">
        <v>405</v>
      </c>
      <c r="P6" s="45">
        <v>360</v>
      </c>
      <c r="Q6" s="44">
        <f>K14</f>
        <v>0.88</v>
      </c>
      <c r="R6" s="44">
        <f>L14</f>
        <v>0.85499999999999998</v>
      </c>
      <c r="S6" s="44">
        <f>M14</f>
        <v>0.88</v>
      </c>
    </row>
    <row r="7" spans="1:19" x14ac:dyDescent="0.2">
      <c r="A7" s="42" t="s">
        <v>16</v>
      </c>
      <c r="B7" s="41">
        <v>0.05</v>
      </c>
      <c r="C7" s="41">
        <v>0.05</v>
      </c>
      <c r="D7" s="41">
        <v>5.2999999999999999E-2</v>
      </c>
      <c r="E7" s="41">
        <v>0.05</v>
      </c>
      <c r="F7" s="41">
        <v>5.0999999999999997E-2</v>
      </c>
      <c r="G7" s="41">
        <v>0.05</v>
      </c>
      <c r="H7" s="41">
        <v>5.0999999999999997E-2</v>
      </c>
      <c r="I7" s="41">
        <v>5.0999999999999997E-2</v>
      </c>
      <c r="J7" s="41">
        <v>5.0999999999999997E-2</v>
      </c>
      <c r="K7" s="41">
        <v>0.05</v>
      </c>
      <c r="L7" s="41">
        <v>0.05</v>
      </c>
      <c r="M7" s="41">
        <v>5.0999999999999997E-2</v>
      </c>
      <c r="N7" s="40">
        <v>405</v>
      </c>
      <c r="P7" s="46">
        <v>480</v>
      </c>
      <c r="Q7" s="44">
        <f>B19</f>
        <v>0.91</v>
      </c>
      <c r="R7" s="44">
        <f>C19</f>
        <v>0.872</v>
      </c>
      <c r="S7" s="44">
        <f>D19</f>
        <v>0.92</v>
      </c>
    </row>
    <row r="8" spans="1:19" x14ac:dyDescent="0.2">
      <c r="P8" s="45">
        <v>600</v>
      </c>
      <c r="Q8" s="44">
        <f>E23</f>
        <v>0.872</v>
      </c>
      <c r="R8" s="44">
        <f>F23</f>
        <v>0.84599999999999997</v>
      </c>
      <c r="S8" s="44">
        <f>G23</f>
        <v>0.96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7.1999999999999995E-2</v>
      </c>
      <c r="C10" s="41">
        <v>7.6999999999999999E-2</v>
      </c>
      <c r="D10" s="41">
        <v>7.1999999999999995E-2</v>
      </c>
      <c r="E10" s="41">
        <v>0.45600000000000002</v>
      </c>
      <c r="F10" s="41">
        <v>0.52900000000000003</v>
      </c>
      <c r="G10" s="41">
        <v>0.46200000000000002</v>
      </c>
      <c r="H10" s="41">
        <v>0.72899999999999998</v>
      </c>
      <c r="I10" s="41">
        <v>0.78800000000000003</v>
      </c>
      <c r="J10" s="41">
        <v>0.75</v>
      </c>
      <c r="K10" s="41">
        <v>0.05</v>
      </c>
      <c r="L10" s="41">
        <v>0.05</v>
      </c>
      <c r="M10" s="41">
        <v>0.05</v>
      </c>
      <c r="N10" s="40">
        <v>405</v>
      </c>
      <c r="P10" s="38" t="s">
        <v>23</v>
      </c>
      <c r="Q10" s="38">
        <f>SLOPE(Q3:Q8,$P$3:$P$8)</f>
        <v>1.309047619047619E-3</v>
      </c>
      <c r="R10" s="38">
        <f>SLOPE(R3:R8,$P$3:$P$8)</f>
        <v>1.1728571428571428E-3</v>
      </c>
      <c r="S10" s="38">
        <f>SLOPE(S3:S8,$P$3:$P$8)</f>
        <v>1.4123809523809523E-3</v>
      </c>
    </row>
    <row r="11" spans="1:19" x14ac:dyDescent="0.2">
      <c r="A11" s="42" t="s">
        <v>16</v>
      </c>
      <c r="B11" s="41">
        <v>0.05</v>
      </c>
      <c r="C11" s="41">
        <v>0.05</v>
      </c>
      <c r="D11" s="41">
        <v>5.2999999999999999E-2</v>
      </c>
      <c r="E11" s="41">
        <v>0.05</v>
      </c>
      <c r="F11" s="41">
        <v>5.0999999999999997E-2</v>
      </c>
      <c r="G11" s="41">
        <v>0.05</v>
      </c>
      <c r="H11" s="41">
        <v>5.0999999999999997E-2</v>
      </c>
      <c r="I11" s="41">
        <v>5.0999999999999997E-2</v>
      </c>
      <c r="J11" s="41">
        <v>5.0999999999999997E-2</v>
      </c>
      <c r="K11" s="41">
        <v>0.05</v>
      </c>
      <c r="L11" s="41">
        <v>0.05</v>
      </c>
      <c r="M11" s="41">
        <v>5.0999999999999997E-2</v>
      </c>
      <c r="N11" s="40">
        <v>405</v>
      </c>
      <c r="P11" s="38" t="s">
        <v>22</v>
      </c>
      <c r="Q11" s="38">
        <f>_xlfn.STDEV.P(Q10:S10)</f>
        <v>9.8091385345822966E-5</v>
      </c>
    </row>
    <row r="12" spans="1:19" x14ac:dyDescent="0.2">
      <c r="P12" s="38" t="s">
        <v>21</v>
      </c>
      <c r="Q12" s="38">
        <f>AVERAGE(Q10:S10)</f>
        <v>1.2980952380952379E-3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7.1999999999999995E-2</v>
      </c>
      <c r="C14" s="41">
        <v>7.6999999999999999E-2</v>
      </c>
      <c r="D14" s="41">
        <v>7.1999999999999995E-2</v>
      </c>
      <c r="E14" s="41">
        <v>0.45100000000000001</v>
      </c>
      <c r="F14" s="41">
        <v>0.52</v>
      </c>
      <c r="G14" s="41">
        <v>0.44900000000000001</v>
      </c>
      <c r="H14" s="41">
        <v>0.72199999999999998</v>
      </c>
      <c r="I14" s="41">
        <v>0.78100000000000003</v>
      </c>
      <c r="J14" s="41">
        <v>0.745</v>
      </c>
      <c r="K14" s="41">
        <v>0.88</v>
      </c>
      <c r="L14" s="41">
        <v>0.85499999999999998</v>
      </c>
      <c r="M14" s="41">
        <v>0.88</v>
      </c>
      <c r="N14" s="40">
        <v>405</v>
      </c>
    </row>
    <row r="15" spans="1:19" x14ac:dyDescent="0.2">
      <c r="A15" s="42" t="s">
        <v>16</v>
      </c>
      <c r="B15" s="41">
        <v>0.05</v>
      </c>
      <c r="C15" s="41">
        <v>0.05</v>
      </c>
      <c r="D15" s="41">
        <v>5.2999999999999999E-2</v>
      </c>
      <c r="E15" s="41">
        <v>0.05</v>
      </c>
      <c r="F15" s="41">
        <v>5.0999999999999997E-2</v>
      </c>
      <c r="G15" s="41">
        <v>0.05</v>
      </c>
      <c r="H15" s="41">
        <v>5.0999999999999997E-2</v>
      </c>
      <c r="I15" s="41">
        <v>5.0999999999999997E-2</v>
      </c>
      <c r="J15" s="41">
        <v>5.0999999999999997E-2</v>
      </c>
      <c r="K15" s="41">
        <v>0.05</v>
      </c>
      <c r="L15" s="41">
        <v>0.05</v>
      </c>
      <c r="M15" s="41">
        <v>5.0999999999999997E-2</v>
      </c>
      <c r="N15" s="40">
        <v>405</v>
      </c>
    </row>
    <row r="16" spans="1:19" x14ac:dyDescent="0.2">
      <c r="P16" s="38" t="s">
        <v>20</v>
      </c>
      <c r="Q16" s="38">
        <f>SLOPE(Q3:Q5,$P$3:$P$5)</f>
        <v>2.7374999999999999E-3</v>
      </c>
      <c r="R16" s="38">
        <f>SLOPE(R3:R5,$P$3:$P$5)</f>
        <v>2.9625000000000003E-3</v>
      </c>
      <c r="S16" s="38">
        <f>SLOPE(S3:S5,$P$3:$P$5)</f>
        <v>2.8249999999999998E-3</v>
      </c>
    </row>
    <row r="17" spans="1:17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  <c r="P17" s="38" t="s">
        <v>19</v>
      </c>
      <c r="Q17" s="38">
        <f>AVERAGE(Q16:S16)</f>
        <v>2.8416666666666664E-3</v>
      </c>
    </row>
    <row r="18" spans="1:17" x14ac:dyDescent="0.2">
      <c r="A18" s="42" t="s">
        <v>17</v>
      </c>
      <c r="B18" s="41">
        <v>7.0999999999999994E-2</v>
      </c>
      <c r="C18" s="41">
        <v>7.6999999999999999E-2</v>
      </c>
      <c r="D18" s="41">
        <v>7.1999999999999995E-2</v>
      </c>
      <c r="E18" s="41">
        <v>0.44600000000000001</v>
      </c>
      <c r="F18" s="41">
        <v>0.51300000000000001</v>
      </c>
      <c r="G18" s="41">
        <v>0.45200000000000001</v>
      </c>
      <c r="H18" s="41">
        <v>0.71299999999999997</v>
      </c>
      <c r="I18" s="41">
        <v>0.753</v>
      </c>
      <c r="J18" s="41">
        <v>0.72899999999999998</v>
      </c>
      <c r="K18" s="41">
        <v>0.871</v>
      </c>
      <c r="L18" s="41">
        <v>0.84799999999999998</v>
      </c>
      <c r="M18" s="41">
        <v>0.873</v>
      </c>
      <c r="N18" s="40">
        <v>405</v>
      </c>
      <c r="P18" s="38" t="s">
        <v>18</v>
      </c>
      <c r="Q18" s="38">
        <f>_xlfn.STDEV.P(Q16:S16)</f>
        <v>9.2608794878720467E-5</v>
      </c>
    </row>
    <row r="19" spans="1:17" x14ac:dyDescent="0.2">
      <c r="A19" s="42" t="s">
        <v>16</v>
      </c>
      <c r="B19" s="41">
        <v>0.91</v>
      </c>
      <c r="C19" s="41">
        <v>0.872</v>
      </c>
      <c r="D19" s="41">
        <v>0.92</v>
      </c>
      <c r="E19" s="41">
        <v>0.05</v>
      </c>
      <c r="F19" s="41">
        <v>5.0999999999999997E-2</v>
      </c>
      <c r="G19" s="41">
        <v>0.05</v>
      </c>
      <c r="H19" s="41">
        <v>5.0999999999999997E-2</v>
      </c>
      <c r="I19" s="41">
        <v>5.0999999999999997E-2</v>
      </c>
      <c r="J19" s="41">
        <v>5.0999999999999997E-2</v>
      </c>
      <c r="K19" s="41">
        <v>0.05</v>
      </c>
      <c r="L19" s="41">
        <v>0.05</v>
      </c>
      <c r="M19" s="41">
        <v>5.0999999999999997E-2</v>
      </c>
      <c r="N19" s="40">
        <v>405</v>
      </c>
    </row>
    <row r="21" spans="1:17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7" x14ac:dyDescent="0.2">
      <c r="A22" s="42" t="s">
        <v>17</v>
      </c>
      <c r="B22" s="41">
        <v>7.0999999999999994E-2</v>
      </c>
      <c r="C22" s="41">
        <v>7.6999999999999999E-2</v>
      </c>
      <c r="D22" s="41">
        <v>7.1999999999999995E-2</v>
      </c>
      <c r="E22" s="41">
        <v>0.442</v>
      </c>
      <c r="F22" s="41">
        <v>0.51400000000000001</v>
      </c>
      <c r="G22" s="41">
        <v>0.45</v>
      </c>
      <c r="H22" s="41">
        <v>0.69899999999999995</v>
      </c>
      <c r="I22" s="41">
        <v>0.745</v>
      </c>
      <c r="J22" s="41">
        <v>0.71699999999999997</v>
      </c>
      <c r="K22" s="41">
        <v>0.83799999999999997</v>
      </c>
      <c r="L22" s="41">
        <v>0.82</v>
      </c>
      <c r="M22" s="41">
        <v>0.83799999999999997</v>
      </c>
      <c r="N22" s="40">
        <v>405</v>
      </c>
    </row>
    <row r="23" spans="1:17" x14ac:dyDescent="0.2">
      <c r="A23" s="42" t="s">
        <v>16</v>
      </c>
      <c r="B23" s="41">
        <v>0.89900000000000002</v>
      </c>
      <c r="C23" s="41">
        <v>0.86099999999999999</v>
      </c>
      <c r="D23" s="41">
        <v>0.91500000000000004</v>
      </c>
      <c r="E23" s="41">
        <v>0.872</v>
      </c>
      <c r="F23" s="41">
        <v>0.84599999999999997</v>
      </c>
      <c r="G23" s="41">
        <v>0.96</v>
      </c>
      <c r="H23" s="41">
        <v>5.0999999999999997E-2</v>
      </c>
      <c r="I23" s="41">
        <v>5.0999999999999997E-2</v>
      </c>
      <c r="J23" s="41">
        <v>5.0999999999999997E-2</v>
      </c>
      <c r="K23" s="41">
        <v>0.05</v>
      </c>
      <c r="L23" s="41">
        <v>0.05</v>
      </c>
      <c r="M23" s="41">
        <v>5.0999999999999997E-2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CC976-845C-7B4A-8D66-754F34ACED73}">
  <dimension ref="A1:S23"/>
  <sheetViews>
    <sheetView workbookViewId="0">
      <selection activeCell="P16" sqref="P16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7">
        <v>4.2000000000000003E-2</v>
      </c>
      <c r="C2" s="47">
        <v>4.2999999999999997E-2</v>
      </c>
      <c r="D2" s="47">
        <v>4.3999999999999997E-2</v>
      </c>
      <c r="E2" s="47">
        <v>0.05</v>
      </c>
      <c r="F2" s="47">
        <v>0.05</v>
      </c>
      <c r="G2" s="47">
        <v>0.05</v>
      </c>
      <c r="H2" s="47">
        <v>5.1999999999999998E-2</v>
      </c>
      <c r="I2" s="47">
        <v>5.1999999999999998E-2</v>
      </c>
      <c r="J2" s="47">
        <v>5.0999999999999997E-2</v>
      </c>
      <c r="K2" s="47">
        <v>0.05</v>
      </c>
      <c r="L2" s="47">
        <v>5.0999999999999997E-2</v>
      </c>
      <c r="M2" s="47">
        <v>5.1999999999999998E-2</v>
      </c>
      <c r="N2" s="40">
        <v>405</v>
      </c>
      <c r="P2" s="46" t="s">
        <v>27</v>
      </c>
      <c r="Q2" s="44" t="s">
        <v>26</v>
      </c>
      <c r="R2" s="44" t="s">
        <v>25</v>
      </c>
      <c r="S2" s="44" t="s">
        <v>24</v>
      </c>
    </row>
    <row r="3" spans="1:19" x14ac:dyDescent="0.2">
      <c r="A3" s="42" t="s">
        <v>16</v>
      </c>
      <c r="B3" s="47">
        <v>0.05</v>
      </c>
      <c r="C3" s="47">
        <v>0.05</v>
      </c>
      <c r="D3" s="47">
        <v>5.0999999999999997E-2</v>
      </c>
      <c r="E3" s="47">
        <v>0.05</v>
      </c>
      <c r="F3" s="47">
        <v>0.05</v>
      </c>
      <c r="G3" s="47">
        <v>5.0999999999999997E-2</v>
      </c>
      <c r="H3" s="47">
        <v>5.0999999999999997E-2</v>
      </c>
      <c r="I3" s="47">
        <v>5.2999999999999999E-2</v>
      </c>
      <c r="J3" s="47">
        <v>0.05</v>
      </c>
      <c r="K3" s="47">
        <v>0.05</v>
      </c>
      <c r="L3" s="47">
        <v>5.0999999999999997E-2</v>
      </c>
      <c r="M3" s="47">
        <v>5.5E-2</v>
      </c>
      <c r="N3" s="40">
        <v>405</v>
      </c>
      <c r="P3" s="46">
        <v>0</v>
      </c>
      <c r="Q3" s="44">
        <f>B2</f>
        <v>4.2000000000000003E-2</v>
      </c>
      <c r="R3" s="44">
        <f>C2</f>
        <v>4.2999999999999997E-2</v>
      </c>
      <c r="S3" s="44">
        <f>D2</f>
        <v>4.3999999999999997E-2</v>
      </c>
    </row>
    <row r="4" spans="1:19" x14ac:dyDescent="0.2">
      <c r="P4" s="45">
        <v>120</v>
      </c>
      <c r="Q4" s="44">
        <f>E6</f>
        <v>0.11600000000000001</v>
      </c>
      <c r="R4" s="44">
        <f>F6</f>
        <v>0.124</v>
      </c>
      <c r="S4" s="44">
        <f>G6</f>
        <v>0.128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0.19500000000000001</v>
      </c>
      <c r="R5" s="44">
        <f>I10</f>
        <v>0.20499999999999999</v>
      </c>
      <c r="S5" s="44">
        <f>J10</f>
        <v>0.214</v>
      </c>
    </row>
    <row r="6" spans="1:19" x14ac:dyDescent="0.2">
      <c r="A6" s="42" t="s">
        <v>17</v>
      </c>
      <c r="B6" s="41">
        <v>4.2999999999999997E-2</v>
      </c>
      <c r="C6" s="41">
        <v>4.2999999999999997E-2</v>
      </c>
      <c r="D6" s="41">
        <v>4.3999999999999997E-2</v>
      </c>
      <c r="E6" s="41">
        <v>0.11600000000000001</v>
      </c>
      <c r="F6" s="41">
        <v>0.124</v>
      </c>
      <c r="G6" s="41">
        <v>0.128</v>
      </c>
      <c r="H6" s="41">
        <v>5.2999999999999999E-2</v>
      </c>
      <c r="I6" s="41">
        <v>5.1999999999999998E-2</v>
      </c>
      <c r="J6" s="41">
        <v>5.0999999999999997E-2</v>
      </c>
      <c r="K6" s="41">
        <v>4.9000000000000002E-2</v>
      </c>
      <c r="L6" s="41">
        <v>5.0999999999999997E-2</v>
      </c>
      <c r="M6" s="41">
        <v>5.1999999999999998E-2</v>
      </c>
      <c r="N6" s="40">
        <v>405</v>
      </c>
      <c r="P6" s="45">
        <v>360</v>
      </c>
      <c r="Q6" s="44">
        <f>K14</f>
        <v>0.26500000000000001</v>
      </c>
      <c r="R6" s="44">
        <f>L14</f>
        <v>0.28000000000000003</v>
      </c>
      <c r="S6" s="44">
        <f>M14</f>
        <v>0.28299999999999997</v>
      </c>
    </row>
    <row r="7" spans="1:19" x14ac:dyDescent="0.2">
      <c r="A7" s="42" t="s">
        <v>16</v>
      </c>
      <c r="B7" s="41">
        <v>0.05</v>
      </c>
      <c r="C7" s="41">
        <v>0.05</v>
      </c>
      <c r="D7" s="41">
        <v>5.0999999999999997E-2</v>
      </c>
      <c r="E7" s="41">
        <v>0.05</v>
      </c>
      <c r="F7" s="41">
        <v>0.05</v>
      </c>
      <c r="G7" s="41">
        <v>5.0999999999999997E-2</v>
      </c>
      <c r="H7" s="41">
        <v>5.0999999999999997E-2</v>
      </c>
      <c r="I7" s="41">
        <v>5.2999999999999999E-2</v>
      </c>
      <c r="J7" s="41">
        <v>0.05</v>
      </c>
      <c r="K7" s="41">
        <v>0.05</v>
      </c>
      <c r="L7" s="41">
        <v>5.0999999999999997E-2</v>
      </c>
      <c r="M7" s="41">
        <v>5.5E-2</v>
      </c>
      <c r="N7" s="40">
        <v>405</v>
      </c>
      <c r="P7" s="46">
        <v>480</v>
      </c>
      <c r="Q7" s="44">
        <f>B19</f>
        <v>0.34399999999999997</v>
      </c>
      <c r="R7" s="44">
        <f>C19</f>
        <v>0.35699999999999998</v>
      </c>
      <c r="S7" s="44">
        <f>D19</f>
        <v>0.35599999999999998</v>
      </c>
    </row>
    <row r="8" spans="1:19" x14ac:dyDescent="0.2">
      <c r="P8" s="45">
        <v>600</v>
      </c>
      <c r="Q8" s="44">
        <f>E23</f>
        <v>0.41599999999999998</v>
      </c>
      <c r="R8" s="44">
        <f>F23</f>
        <v>0.41599999999999998</v>
      </c>
      <c r="S8" s="44">
        <f>G23</f>
        <v>0.40799999999999997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4.2999999999999997E-2</v>
      </c>
      <c r="C10" s="41">
        <v>4.3999999999999997E-2</v>
      </c>
      <c r="D10" s="41">
        <v>4.4999999999999998E-2</v>
      </c>
      <c r="E10" s="41">
        <v>0.115</v>
      </c>
      <c r="F10" s="41">
        <v>0.124</v>
      </c>
      <c r="G10" s="41">
        <v>0.127</v>
      </c>
      <c r="H10" s="41">
        <v>0.19500000000000001</v>
      </c>
      <c r="I10" s="41">
        <v>0.20499999999999999</v>
      </c>
      <c r="J10" s="41">
        <v>0.214</v>
      </c>
      <c r="K10" s="41">
        <v>4.9000000000000002E-2</v>
      </c>
      <c r="L10" s="41">
        <v>5.0999999999999997E-2</v>
      </c>
      <c r="M10" s="41">
        <v>5.1999999999999998E-2</v>
      </c>
      <c r="N10" s="40">
        <v>405</v>
      </c>
      <c r="P10" s="38" t="s">
        <v>23</v>
      </c>
      <c r="Q10" s="38">
        <f>SLOPE(Q3:Q8,$P$3:$P$8)</f>
        <v>6.2476190476190476E-4</v>
      </c>
      <c r="R10" s="38">
        <f>SLOPE(R3:R8,$P$3:$P$8)</f>
        <v>6.2833333333333328E-4</v>
      </c>
      <c r="S10" s="38">
        <f>SLOPE(S3:S8,$P$3:$P$8)</f>
        <v>6.126190476190476E-4</v>
      </c>
    </row>
    <row r="11" spans="1:19" x14ac:dyDescent="0.2">
      <c r="A11" s="42" t="s">
        <v>16</v>
      </c>
      <c r="B11" s="41">
        <v>0.05</v>
      </c>
      <c r="C11" s="41">
        <v>0.05</v>
      </c>
      <c r="D11" s="41">
        <v>5.0999999999999997E-2</v>
      </c>
      <c r="E11" s="41">
        <v>0.05</v>
      </c>
      <c r="F11" s="41">
        <v>0.05</v>
      </c>
      <c r="G11" s="41">
        <v>5.0999999999999997E-2</v>
      </c>
      <c r="H11" s="41">
        <v>5.0999999999999997E-2</v>
      </c>
      <c r="I11" s="41">
        <v>5.2999999999999999E-2</v>
      </c>
      <c r="J11" s="41">
        <v>0.05</v>
      </c>
      <c r="K11" s="41">
        <v>0.05</v>
      </c>
      <c r="L11" s="41">
        <v>5.0999999999999997E-2</v>
      </c>
      <c r="M11" s="41">
        <v>5.5E-2</v>
      </c>
      <c r="N11" s="40">
        <v>405</v>
      </c>
      <c r="P11" s="38" t="s">
        <v>22</v>
      </c>
      <c r="Q11" s="38">
        <f>_xlfn.STDEV.P(Q10:S10)</f>
        <v>6.7259270913454831E-6</v>
      </c>
    </row>
    <row r="12" spans="1:19" x14ac:dyDescent="0.2">
      <c r="P12" s="38" t="s">
        <v>21</v>
      </c>
      <c r="Q12" s="38">
        <f>AVERAGE(Q10:S10)</f>
        <v>6.2190476190476188E-4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4.2999999999999997E-2</v>
      </c>
      <c r="C14" s="41">
        <v>4.3999999999999997E-2</v>
      </c>
      <c r="D14" s="41">
        <v>4.4999999999999998E-2</v>
      </c>
      <c r="E14" s="41">
        <v>0.113</v>
      </c>
      <c r="F14" s="41">
        <v>0.122</v>
      </c>
      <c r="G14" s="41">
        <v>0.125</v>
      </c>
      <c r="H14" s="41">
        <v>0.193</v>
      </c>
      <c r="I14" s="41">
        <v>0.20300000000000001</v>
      </c>
      <c r="J14" s="41">
        <v>0.21199999999999999</v>
      </c>
      <c r="K14" s="41">
        <v>0.26500000000000001</v>
      </c>
      <c r="L14" s="41">
        <v>0.28000000000000003</v>
      </c>
      <c r="M14" s="41">
        <v>0.28299999999999997</v>
      </c>
      <c r="N14" s="40">
        <v>405</v>
      </c>
    </row>
    <row r="15" spans="1:19" x14ac:dyDescent="0.2">
      <c r="A15" s="42" t="s">
        <v>16</v>
      </c>
      <c r="B15" s="41">
        <v>0.05</v>
      </c>
      <c r="C15" s="41">
        <v>0.05</v>
      </c>
      <c r="D15" s="41">
        <v>5.0999999999999997E-2</v>
      </c>
      <c r="E15" s="41">
        <v>0.05</v>
      </c>
      <c r="F15" s="41">
        <v>0.05</v>
      </c>
      <c r="G15" s="41">
        <v>5.0999999999999997E-2</v>
      </c>
      <c r="H15" s="41">
        <v>5.0999999999999997E-2</v>
      </c>
      <c r="I15" s="41">
        <v>5.2999999999999999E-2</v>
      </c>
      <c r="J15" s="41">
        <v>0.05</v>
      </c>
      <c r="K15" s="41">
        <v>0.05</v>
      </c>
      <c r="L15" s="41">
        <v>5.0999999999999997E-2</v>
      </c>
      <c r="M15" s="41">
        <v>5.5E-2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4.3999999999999997E-2</v>
      </c>
      <c r="C18" s="41">
        <v>4.4999999999999998E-2</v>
      </c>
      <c r="D18" s="41">
        <v>4.5999999999999999E-2</v>
      </c>
      <c r="E18" s="41">
        <v>0.113</v>
      </c>
      <c r="F18" s="41">
        <v>0.122</v>
      </c>
      <c r="G18" s="41">
        <v>0.126</v>
      </c>
      <c r="H18" s="41">
        <v>0.188</v>
      </c>
      <c r="I18" s="41">
        <v>0.20100000000000001</v>
      </c>
      <c r="J18" s="41">
        <v>0.20699999999999999</v>
      </c>
      <c r="K18" s="41">
        <v>0.26300000000000001</v>
      </c>
      <c r="L18" s="41">
        <v>0.27800000000000002</v>
      </c>
      <c r="M18" s="41">
        <v>0.28000000000000003</v>
      </c>
      <c r="N18" s="40">
        <v>405</v>
      </c>
    </row>
    <row r="19" spans="1:14" x14ac:dyDescent="0.2">
      <c r="A19" s="42" t="s">
        <v>16</v>
      </c>
      <c r="B19" s="41">
        <v>0.34399999999999997</v>
      </c>
      <c r="C19" s="41">
        <v>0.35699999999999998</v>
      </c>
      <c r="D19" s="41">
        <v>0.35599999999999998</v>
      </c>
      <c r="E19" s="41">
        <v>0.05</v>
      </c>
      <c r="F19" s="41">
        <v>0.05</v>
      </c>
      <c r="G19" s="41">
        <v>5.0999999999999997E-2</v>
      </c>
      <c r="H19" s="41">
        <v>5.0999999999999997E-2</v>
      </c>
      <c r="I19" s="41">
        <v>5.2999999999999999E-2</v>
      </c>
      <c r="J19" s="41">
        <v>0.05</v>
      </c>
      <c r="K19" s="41">
        <v>0.05</v>
      </c>
      <c r="L19" s="41">
        <v>5.0999999999999997E-2</v>
      </c>
      <c r="M19" s="41">
        <v>5.5E-2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4.3999999999999997E-2</v>
      </c>
      <c r="C22" s="41">
        <v>4.4999999999999998E-2</v>
      </c>
      <c r="D22" s="41">
        <v>4.5999999999999999E-2</v>
      </c>
      <c r="E22" s="41">
        <v>0.113</v>
      </c>
      <c r="F22" s="41">
        <v>0.122</v>
      </c>
      <c r="G22" s="41">
        <v>0.125</v>
      </c>
      <c r="H22" s="41">
        <v>0.188</v>
      </c>
      <c r="I22" s="41">
        <v>0.19600000000000001</v>
      </c>
      <c r="J22" s="41">
        <v>0.20699999999999999</v>
      </c>
      <c r="K22" s="41">
        <v>0.254</v>
      </c>
      <c r="L22" s="41">
        <v>0.27200000000000002</v>
      </c>
      <c r="M22" s="41">
        <v>0.27100000000000002</v>
      </c>
      <c r="N22" s="40">
        <v>405</v>
      </c>
    </row>
    <row r="23" spans="1:14" x14ac:dyDescent="0.2">
      <c r="A23" s="42" t="s">
        <v>16</v>
      </c>
      <c r="B23" s="41">
        <v>0.34100000000000003</v>
      </c>
      <c r="C23" s="41">
        <v>0.35399999999999998</v>
      </c>
      <c r="D23" s="41">
        <v>0.35199999999999998</v>
      </c>
      <c r="E23" s="41">
        <v>0.41599999999999998</v>
      </c>
      <c r="F23" s="41">
        <v>0.41599999999999998</v>
      </c>
      <c r="G23" s="41">
        <v>0.40799999999999997</v>
      </c>
      <c r="H23" s="41">
        <v>5.0999999999999997E-2</v>
      </c>
      <c r="I23" s="41">
        <v>5.2999999999999999E-2</v>
      </c>
      <c r="J23" s="41">
        <v>0.05</v>
      </c>
      <c r="K23" s="41">
        <v>0.05</v>
      </c>
      <c r="L23" s="41">
        <v>5.0999999999999997E-2</v>
      </c>
      <c r="M23" s="41">
        <v>5.5E-2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786F3-2F2F-D749-AA0F-920D0891EF5C}">
  <dimension ref="A1:S23"/>
  <sheetViews>
    <sheetView workbookViewId="0">
      <selection activeCell="P13" sqref="P13:R14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7">
        <v>4.2999999999999997E-2</v>
      </c>
      <c r="C2" s="47">
        <v>4.1000000000000002E-2</v>
      </c>
      <c r="D2" s="47">
        <v>4.2000000000000003E-2</v>
      </c>
      <c r="E2" s="47">
        <v>5.0999999999999997E-2</v>
      </c>
      <c r="F2" s="47">
        <v>5.0999999999999997E-2</v>
      </c>
      <c r="G2" s="47">
        <v>0.05</v>
      </c>
      <c r="H2" s="47">
        <v>5.0999999999999997E-2</v>
      </c>
      <c r="I2" s="47">
        <v>5.0999999999999997E-2</v>
      </c>
      <c r="J2" s="47">
        <v>0.05</v>
      </c>
      <c r="K2" s="47">
        <v>5.0999999999999997E-2</v>
      </c>
      <c r="L2" s="47">
        <v>5.5E-2</v>
      </c>
      <c r="M2" s="47">
        <v>5.5E-2</v>
      </c>
      <c r="N2" s="40">
        <v>405</v>
      </c>
      <c r="P2" s="46" t="s">
        <v>27</v>
      </c>
      <c r="Q2" s="44" t="s">
        <v>26</v>
      </c>
      <c r="R2" s="44" t="s">
        <v>25</v>
      </c>
      <c r="S2" s="44" t="s">
        <v>24</v>
      </c>
    </row>
    <row r="3" spans="1:19" x14ac:dyDescent="0.2">
      <c r="A3" s="42" t="s">
        <v>16</v>
      </c>
      <c r="B3" s="47">
        <v>5.0999999999999997E-2</v>
      </c>
      <c r="C3" s="47">
        <v>0.05</v>
      </c>
      <c r="D3" s="47">
        <v>5.0999999999999997E-2</v>
      </c>
      <c r="E3" s="47">
        <v>0.05</v>
      </c>
      <c r="F3" s="47">
        <v>0.05</v>
      </c>
      <c r="G3" s="47">
        <v>0.05</v>
      </c>
      <c r="H3" s="47">
        <v>5.0999999999999997E-2</v>
      </c>
      <c r="I3" s="47">
        <v>5.2999999999999999E-2</v>
      </c>
      <c r="J3" s="47">
        <v>5.6000000000000001E-2</v>
      </c>
      <c r="K3" s="47">
        <v>0.05</v>
      </c>
      <c r="L3" s="47">
        <v>0.05</v>
      </c>
      <c r="M3" s="47">
        <v>5.2999999999999999E-2</v>
      </c>
      <c r="N3" s="40">
        <v>405</v>
      </c>
      <c r="P3" s="46">
        <v>0</v>
      </c>
      <c r="Q3" s="44">
        <f>B2</f>
        <v>4.2999999999999997E-2</v>
      </c>
      <c r="R3" s="44">
        <f>C2</f>
        <v>4.1000000000000002E-2</v>
      </c>
      <c r="S3" s="44">
        <f>D2</f>
        <v>4.2000000000000003E-2</v>
      </c>
    </row>
    <row r="4" spans="1:19" x14ac:dyDescent="0.2">
      <c r="P4" s="45">
        <v>120</v>
      </c>
      <c r="Q4" s="44">
        <f>E6</f>
        <v>7.8E-2</v>
      </c>
      <c r="R4" s="44">
        <f>F6</f>
        <v>8.5999999999999993E-2</v>
      </c>
      <c r="S4" s="44">
        <f>G6</f>
        <v>0.106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0.11700000000000001</v>
      </c>
      <c r="R5" s="44">
        <f>I10</f>
        <v>0.13700000000000001</v>
      </c>
      <c r="S5" s="44">
        <f>J10</f>
        <v>0.17699999999999999</v>
      </c>
    </row>
    <row r="6" spans="1:19" x14ac:dyDescent="0.2">
      <c r="A6" s="42" t="s">
        <v>17</v>
      </c>
      <c r="B6" s="41">
        <v>4.2999999999999997E-2</v>
      </c>
      <c r="C6" s="41">
        <v>4.1000000000000002E-2</v>
      </c>
      <c r="D6" s="41">
        <v>4.2999999999999997E-2</v>
      </c>
      <c r="E6" s="41">
        <v>7.8E-2</v>
      </c>
      <c r="F6" s="41">
        <v>8.5999999999999993E-2</v>
      </c>
      <c r="G6" s="41">
        <v>0.106</v>
      </c>
      <c r="H6" s="41">
        <v>5.0999999999999997E-2</v>
      </c>
      <c r="I6" s="41">
        <v>5.0999999999999997E-2</v>
      </c>
      <c r="J6" s="41">
        <v>0.05</v>
      </c>
      <c r="K6" s="41">
        <v>5.1999999999999998E-2</v>
      </c>
      <c r="L6" s="41">
        <v>5.5E-2</v>
      </c>
      <c r="M6" s="41">
        <v>5.5E-2</v>
      </c>
      <c r="N6" s="40">
        <v>405</v>
      </c>
      <c r="P6" s="45">
        <v>360</v>
      </c>
      <c r="Q6" s="44">
        <f>K14</f>
        <v>0.161</v>
      </c>
      <c r="R6" s="44">
        <f>L14</f>
        <v>0.192</v>
      </c>
      <c r="S6" s="44">
        <f>M14</f>
        <v>0.24</v>
      </c>
    </row>
    <row r="7" spans="1:19" x14ac:dyDescent="0.2">
      <c r="A7" s="42" t="s">
        <v>16</v>
      </c>
      <c r="B7" s="41">
        <v>5.0999999999999997E-2</v>
      </c>
      <c r="C7" s="41">
        <v>0.05</v>
      </c>
      <c r="D7" s="41">
        <v>5.0999999999999997E-2</v>
      </c>
      <c r="E7" s="41">
        <v>0.05</v>
      </c>
      <c r="F7" s="41">
        <v>0.05</v>
      </c>
      <c r="G7" s="41">
        <v>0.05</v>
      </c>
      <c r="H7" s="41">
        <v>5.0999999999999997E-2</v>
      </c>
      <c r="I7" s="41">
        <v>5.2999999999999999E-2</v>
      </c>
      <c r="J7" s="41">
        <v>5.6000000000000001E-2</v>
      </c>
      <c r="K7" s="41">
        <v>0.05</v>
      </c>
      <c r="L7" s="41">
        <v>0.05</v>
      </c>
      <c r="M7" s="41">
        <v>5.2999999999999999E-2</v>
      </c>
      <c r="N7" s="40">
        <v>405</v>
      </c>
      <c r="P7" s="46">
        <v>480</v>
      </c>
      <c r="Q7" s="44">
        <f>B19</f>
        <v>0.21199999999999999</v>
      </c>
      <c r="R7" s="44">
        <f>C19</f>
        <v>0.24299999999999999</v>
      </c>
      <c r="S7" s="44">
        <f>D19</f>
        <v>0.29399999999999998</v>
      </c>
    </row>
    <row r="8" spans="1:19" x14ac:dyDescent="0.2">
      <c r="P8" s="45">
        <v>600</v>
      </c>
      <c r="Q8" s="44">
        <f>E23</f>
        <v>0.26500000000000001</v>
      </c>
      <c r="R8" s="44">
        <f>F23</f>
        <v>0.29899999999999999</v>
      </c>
      <c r="S8" s="44">
        <f>G23</f>
        <v>0.33800000000000002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4.2999999999999997E-2</v>
      </c>
      <c r="C10" s="41">
        <v>4.2000000000000003E-2</v>
      </c>
      <c r="D10" s="41">
        <v>4.2999999999999997E-2</v>
      </c>
      <c r="E10" s="41">
        <v>7.8E-2</v>
      </c>
      <c r="F10" s="41">
        <v>8.5999999999999993E-2</v>
      </c>
      <c r="G10" s="41">
        <v>0.106</v>
      </c>
      <c r="H10" s="41">
        <v>0.11700000000000001</v>
      </c>
      <c r="I10" s="41">
        <v>0.13700000000000001</v>
      </c>
      <c r="J10" s="41">
        <v>0.17699999999999999</v>
      </c>
      <c r="K10" s="41">
        <v>5.0999999999999997E-2</v>
      </c>
      <c r="L10" s="41">
        <v>5.5E-2</v>
      </c>
      <c r="M10" s="41">
        <v>5.5E-2</v>
      </c>
      <c r="N10" s="40">
        <v>405</v>
      </c>
      <c r="P10" s="38" t="s">
        <v>23</v>
      </c>
      <c r="Q10" s="38">
        <f>SLOPE(Q3:Q8,$P$3:$P$8)</f>
        <v>3.7047619047619055E-4</v>
      </c>
      <c r="R10" s="38">
        <f>SLOPE(R3:R8,$P$3:$P$8)</f>
        <v>4.3238095238095237E-4</v>
      </c>
      <c r="S10" s="38">
        <f>SLOPE(S3:S8,$P$3:$P$8)</f>
        <v>5.0166666666666665E-4</v>
      </c>
    </row>
    <row r="11" spans="1:19" x14ac:dyDescent="0.2">
      <c r="A11" s="42" t="s">
        <v>16</v>
      </c>
      <c r="B11" s="41">
        <v>5.0999999999999997E-2</v>
      </c>
      <c r="C11" s="41">
        <v>0.05</v>
      </c>
      <c r="D11" s="41">
        <v>5.0999999999999997E-2</v>
      </c>
      <c r="E11" s="41">
        <v>0.05</v>
      </c>
      <c r="F11" s="41">
        <v>0.05</v>
      </c>
      <c r="G11" s="41">
        <v>0.05</v>
      </c>
      <c r="H11" s="41">
        <v>5.0999999999999997E-2</v>
      </c>
      <c r="I11" s="41">
        <v>5.2999999999999999E-2</v>
      </c>
      <c r="J11" s="41">
        <v>5.6000000000000001E-2</v>
      </c>
      <c r="K11" s="41">
        <v>0.05</v>
      </c>
      <c r="L11" s="41">
        <v>0.05</v>
      </c>
      <c r="M11" s="41">
        <v>5.2999999999999999E-2</v>
      </c>
      <c r="N11" s="40">
        <v>405</v>
      </c>
      <c r="P11" s="38" t="s">
        <v>22</v>
      </c>
      <c r="Q11" s="38">
        <f>_xlfn.STDEV.P(Q10:S10)</f>
        <v>5.3586535201019331E-5</v>
      </c>
    </row>
    <row r="12" spans="1:19" x14ac:dyDescent="0.2">
      <c r="P12" s="38" t="s">
        <v>21</v>
      </c>
      <c r="Q12" s="38">
        <f>AVERAGE(Q10:S10)</f>
        <v>4.3484126984126987E-4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4.2999999999999997E-2</v>
      </c>
      <c r="C14" s="41">
        <v>4.2000000000000003E-2</v>
      </c>
      <c r="D14" s="41">
        <v>4.3999999999999997E-2</v>
      </c>
      <c r="E14" s="41">
        <v>7.8E-2</v>
      </c>
      <c r="F14" s="41">
        <v>8.5000000000000006E-2</v>
      </c>
      <c r="G14" s="41">
        <v>0.104</v>
      </c>
      <c r="H14" s="41">
        <v>0.11899999999999999</v>
      </c>
      <c r="I14" s="41">
        <v>0.13600000000000001</v>
      </c>
      <c r="J14" s="41">
        <v>0.17599999999999999</v>
      </c>
      <c r="K14" s="41">
        <v>0.161</v>
      </c>
      <c r="L14" s="41">
        <v>0.192</v>
      </c>
      <c r="M14" s="41">
        <v>0.24</v>
      </c>
      <c r="N14" s="40">
        <v>405</v>
      </c>
    </row>
    <row r="15" spans="1:19" x14ac:dyDescent="0.2">
      <c r="A15" s="42" t="s">
        <v>16</v>
      </c>
      <c r="B15" s="41">
        <v>5.0999999999999997E-2</v>
      </c>
      <c r="C15" s="41">
        <v>0.05</v>
      </c>
      <c r="D15" s="41">
        <v>5.0999999999999997E-2</v>
      </c>
      <c r="E15" s="41">
        <v>0.05</v>
      </c>
      <c r="F15" s="41">
        <v>0.05</v>
      </c>
      <c r="G15" s="41">
        <v>0.05</v>
      </c>
      <c r="H15" s="41">
        <v>5.0999999999999997E-2</v>
      </c>
      <c r="I15" s="41">
        <v>5.2999999999999999E-2</v>
      </c>
      <c r="J15" s="41">
        <v>5.6000000000000001E-2</v>
      </c>
      <c r="K15" s="41">
        <v>0.05</v>
      </c>
      <c r="L15" s="41">
        <v>0.05</v>
      </c>
      <c r="M15" s="41">
        <v>5.2999999999999999E-2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4.2999999999999997E-2</v>
      </c>
      <c r="C18" s="41">
        <v>4.2000000000000003E-2</v>
      </c>
      <c r="D18" s="41">
        <v>4.2999999999999997E-2</v>
      </c>
      <c r="E18" s="41">
        <v>7.8E-2</v>
      </c>
      <c r="F18" s="41">
        <v>8.5000000000000006E-2</v>
      </c>
      <c r="G18" s="41">
        <v>0.104</v>
      </c>
      <c r="H18" s="41">
        <v>0.11799999999999999</v>
      </c>
      <c r="I18" s="41">
        <v>0.13400000000000001</v>
      </c>
      <c r="J18" s="41">
        <v>0.17299999999999999</v>
      </c>
      <c r="K18" s="41">
        <v>0.16400000000000001</v>
      </c>
      <c r="L18" s="41">
        <v>0.19500000000000001</v>
      </c>
      <c r="M18" s="41">
        <v>0.23899999999999999</v>
      </c>
      <c r="N18" s="40">
        <v>405</v>
      </c>
    </row>
    <row r="19" spans="1:14" x14ac:dyDescent="0.2">
      <c r="A19" s="42" t="s">
        <v>16</v>
      </c>
      <c r="B19" s="41">
        <v>0.21199999999999999</v>
      </c>
      <c r="C19" s="41">
        <v>0.24299999999999999</v>
      </c>
      <c r="D19" s="41">
        <v>0.29399999999999998</v>
      </c>
      <c r="E19" s="41">
        <v>0.05</v>
      </c>
      <c r="F19" s="41">
        <v>0.05</v>
      </c>
      <c r="G19" s="41">
        <v>0.05</v>
      </c>
      <c r="H19" s="41">
        <v>5.0999999999999997E-2</v>
      </c>
      <c r="I19" s="41">
        <v>5.2999999999999999E-2</v>
      </c>
      <c r="J19" s="41">
        <v>5.6000000000000001E-2</v>
      </c>
      <c r="K19" s="41">
        <v>0.05</v>
      </c>
      <c r="L19" s="41">
        <v>0.05</v>
      </c>
      <c r="M19" s="41">
        <v>5.2999999999999999E-2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4.3999999999999997E-2</v>
      </c>
      <c r="C22" s="41">
        <v>4.2000000000000003E-2</v>
      </c>
      <c r="D22" s="41">
        <v>4.3999999999999997E-2</v>
      </c>
      <c r="E22" s="41">
        <v>7.8E-2</v>
      </c>
      <c r="F22" s="41">
        <v>8.5000000000000006E-2</v>
      </c>
      <c r="G22" s="41">
        <v>0.104</v>
      </c>
      <c r="H22" s="41">
        <v>0.11700000000000001</v>
      </c>
      <c r="I22" s="41">
        <v>0.13400000000000001</v>
      </c>
      <c r="J22" s="41">
        <v>0.17299999999999999</v>
      </c>
      <c r="K22" s="41">
        <v>0.16300000000000001</v>
      </c>
      <c r="L22" s="41">
        <v>0.193</v>
      </c>
      <c r="M22" s="41">
        <v>0.23499999999999999</v>
      </c>
      <c r="N22" s="40">
        <v>405</v>
      </c>
    </row>
    <row r="23" spans="1:14" x14ac:dyDescent="0.2">
      <c r="A23" s="42" t="s">
        <v>16</v>
      </c>
      <c r="B23" s="41">
        <v>0.21</v>
      </c>
      <c r="C23" s="41">
        <v>0.24099999999999999</v>
      </c>
      <c r="D23" s="41">
        <v>0.29199999999999998</v>
      </c>
      <c r="E23" s="41">
        <v>0.26500000000000001</v>
      </c>
      <c r="F23" s="41">
        <v>0.29899999999999999</v>
      </c>
      <c r="G23" s="41">
        <v>0.33800000000000002</v>
      </c>
      <c r="H23" s="41">
        <v>5.0999999999999997E-2</v>
      </c>
      <c r="I23" s="41">
        <v>5.2999999999999999E-2</v>
      </c>
      <c r="J23" s="41">
        <v>5.6000000000000001E-2</v>
      </c>
      <c r="K23" s="41">
        <v>0.05</v>
      </c>
      <c r="L23" s="41">
        <v>0.05</v>
      </c>
      <c r="M23" s="41">
        <v>5.2999999999999999E-2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63D39-0AE2-F143-979E-176B16F443B3}">
  <dimension ref="A1:S23"/>
  <sheetViews>
    <sheetView workbookViewId="0">
      <selection activeCell="P13" sqref="P13:Q15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7">
        <v>4.1000000000000002E-2</v>
      </c>
      <c r="C2" s="47">
        <v>4.2000000000000003E-2</v>
      </c>
      <c r="D2" s="47">
        <v>4.2000000000000003E-2</v>
      </c>
      <c r="E2" s="47">
        <v>0.05</v>
      </c>
      <c r="F2" s="47">
        <v>4.9000000000000002E-2</v>
      </c>
      <c r="G2" s="47">
        <v>5.0999999999999997E-2</v>
      </c>
      <c r="H2" s="47">
        <v>5.0999999999999997E-2</v>
      </c>
      <c r="I2" s="47">
        <v>5.0999999999999997E-2</v>
      </c>
      <c r="J2" s="47">
        <v>5.0999999999999997E-2</v>
      </c>
      <c r="K2" s="47">
        <v>0.05</v>
      </c>
      <c r="L2" s="47">
        <v>0.05</v>
      </c>
      <c r="M2" s="47">
        <v>5.0999999999999997E-2</v>
      </c>
      <c r="N2" s="40">
        <v>405</v>
      </c>
      <c r="P2" s="46" t="s">
        <v>27</v>
      </c>
      <c r="Q2" s="44" t="s">
        <v>26</v>
      </c>
      <c r="R2" s="44" t="s">
        <v>25</v>
      </c>
      <c r="S2" s="44" t="s">
        <v>24</v>
      </c>
    </row>
    <row r="3" spans="1:19" x14ac:dyDescent="0.2">
      <c r="A3" s="42" t="s">
        <v>16</v>
      </c>
      <c r="B3" s="47">
        <v>0.05</v>
      </c>
      <c r="C3" s="47">
        <v>5.5E-2</v>
      </c>
      <c r="D3" s="47">
        <v>0.05</v>
      </c>
      <c r="E3" s="47">
        <v>0.05</v>
      </c>
      <c r="F3" s="47">
        <v>0.05</v>
      </c>
      <c r="G3" s="47">
        <v>0.05</v>
      </c>
      <c r="H3" s="47">
        <v>5.0999999999999997E-2</v>
      </c>
      <c r="I3" s="47">
        <v>5.0999999999999997E-2</v>
      </c>
      <c r="J3" s="47">
        <v>5.0999999999999997E-2</v>
      </c>
      <c r="K3" s="47">
        <v>0.05</v>
      </c>
      <c r="L3" s="47">
        <v>0.05</v>
      </c>
      <c r="M3" s="47">
        <v>5.2999999999999999E-2</v>
      </c>
      <c r="N3" s="40">
        <v>405</v>
      </c>
      <c r="P3" s="46">
        <v>0</v>
      </c>
      <c r="Q3" s="44">
        <f>B2</f>
        <v>4.1000000000000002E-2</v>
      </c>
      <c r="R3" s="44">
        <f>C2</f>
        <v>4.2000000000000003E-2</v>
      </c>
      <c r="S3" s="44">
        <f>D2</f>
        <v>4.2000000000000003E-2</v>
      </c>
    </row>
    <row r="4" spans="1:19" x14ac:dyDescent="0.2">
      <c r="P4" s="45">
        <v>120</v>
      </c>
      <c r="Q4" s="44">
        <f>E6</f>
        <v>8.5999999999999993E-2</v>
      </c>
      <c r="R4" s="44">
        <f>F6</f>
        <v>9.2999999999999999E-2</v>
      </c>
      <c r="S4" s="44">
        <f>G6</f>
        <v>8.8999999999999996E-2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0.13400000000000001</v>
      </c>
      <c r="R5" s="44">
        <f>I10</f>
        <v>0.14899999999999999</v>
      </c>
      <c r="S5" s="44">
        <f>J10</f>
        <v>0.13800000000000001</v>
      </c>
    </row>
    <row r="6" spans="1:19" x14ac:dyDescent="0.2">
      <c r="A6" s="42" t="s">
        <v>17</v>
      </c>
      <c r="B6" s="41">
        <v>4.2000000000000003E-2</v>
      </c>
      <c r="C6" s="41">
        <v>4.2000000000000003E-2</v>
      </c>
      <c r="D6" s="41">
        <v>4.2000000000000003E-2</v>
      </c>
      <c r="E6" s="41">
        <v>8.5999999999999993E-2</v>
      </c>
      <c r="F6" s="41">
        <v>9.2999999999999999E-2</v>
      </c>
      <c r="G6" s="41">
        <v>8.8999999999999996E-2</v>
      </c>
      <c r="H6" s="41">
        <v>5.0999999999999997E-2</v>
      </c>
      <c r="I6" s="41">
        <v>5.0999999999999997E-2</v>
      </c>
      <c r="J6" s="41">
        <v>5.0999999999999997E-2</v>
      </c>
      <c r="K6" s="41">
        <v>0.05</v>
      </c>
      <c r="L6" s="41">
        <v>0.05</v>
      </c>
      <c r="M6" s="41">
        <v>5.0999999999999997E-2</v>
      </c>
      <c r="N6" s="40">
        <v>405</v>
      </c>
      <c r="P6" s="45">
        <v>360</v>
      </c>
      <c r="Q6" s="44">
        <f>K14</f>
        <v>0.191</v>
      </c>
      <c r="R6" s="44">
        <f>L14</f>
        <v>0.221</v>
      </c>
      <c r="S6" s="44">
        <f>M14</f>
        <v>0.20100000000000001</v>
      </c>
    </row>
    <row r="7" spans="1:19" x14ac:dyDescent="0.2">
      <c r="A7" s="42" t="s">
        <v>16</v>
      </c>
      <c r="B7" s="41">
        <v>0.05</v>
      </c>
      <c r="C7" s="41">
        <v>5.3999999999999999E-2</v>
      </c>
      <c r="D7" s="41">
        <v>0.05</v>
      </c>
      <c r="E7" s="41">
        <v>0.05</v>
      </c>
      <c r="F7" s="41">
        <v>4.9000000000000002E-2</v>
      </c>
      <c r="G7" s="41">
        <v>0.05</v>
      </c>
      <c r="H7" s="41">
        <v>5.0999999999999997E-2</v>
      </c>
      <c r="I7" s="41">
        <v>5.0999999999999997E-2</v>
      </c>
      <c r="J7" s="41">
        <v>5.0999999999999997E-2</v>
      </c>
      <c r="K7" s="41">
        <v>0.05</v>
      </c>
      <c r="L7" s="41">
        <v>0.05</v>
      </c>
      <c r="M7" s="41">
        <v>5.2999999999999999E-2</v>
      </c>
      <c r="N7" s="40">
        <v>405</v>
      </c>
      <c r="P7" s="46">
        <v>480</v>
      </c>
      <c r="Q7" s="44">
        <f>B19</f>
        <v>0.245</v>
      </c>
      <c r="R7" s="44">
        <f>C19</f>
        <v>0.26200000000000001</v>
      </c>
      <c r="S7" s="44">
        <f>D19</f>
        <v>0.249</v>
      </c>
    </row>
    <row r="8" spans="1:19" x14ac:dyDescent="0.2">
      <c r="P8" s="45">
        <v>600</v>
      </c>
      <c r="Q8" s="44">
        <f>E23</f>
        <v>0.29799999999999999</v>
      </c>
      <c r="R8" s="44">
        <f>F23</f>
        <v>0.31900000000000001</v>
      </c>
      <c r="S8" s="44">
        <f>G23</f>
        <v>0.29299999999999998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4.2000000000000003E-2</v>
      </c>
      <c r="C10" s="41">
        <v>4.2999999999999997E-2</v>
      </c>
      <c r="D10" s="41">
        <v>4.2000000000000003E-2</v>
      </c>
      <c r="E10" s="41">
        <v>8.5000000000000006E-2</v>
      </c>
      <c r="F10" s="41">
        <v>9.2999999999999999E-2</v>
      </c>
      <c r="G10" s="41">
        <v>8.8999999999999996E-2</v>
      </c>
      <c r="H10" s="41">
        <v>0.13400000000000001</v>
      </c>
      <c r="I10" s="41">
        <v>0.14899999999999999</v>
      </c>
      <c r="J10" s="41">
        <v>0.13800000000000001</v>
      </c>
      <c r="K10" s="41">
        <v>0.05</v>
      </c>
      <c r="L10" s="41">
        <v>0.05</v>
      </c>
      <c r="M10" s="41">
        <v>5.0999999999999997E-2</v>
      </c>
      <c r="N10" s="40">
        <v>405</v>
      </c>
      <c r="P10" s="38" t="s">
        <v>23</v>
      </c>
      <c r="Q10" s="38">
        <f>SLOPE(Q3:Q8,$P$3:$P$8)</f>
        <v>4.3309523809523812E-4</v>
      </c>
      <c r="R10" s="38">
        <f>SLOPE(R3:R8,$P$3:$P$8)</f>
        <v>4.6761904761904766E-4</v>
      </c>
      <c r="S10" s="38">
        <f>SLOPE(S3:S8,$P$3:$P$8)</f>
        <v>4.28095238095238E-4</v>
      </c>
    </row>
    <row r="11" spans="1:19" x14ac:dyDescent="0.2">
      <c r="A11" s="42" t="s">
        <v>16</v>
      </c>
      <c r="B11" s="41">
        <v>0.05</v>
      </c>
      <c r="C11" s="41">
        <v>5.5E-2</v>
      </c>
      <c r="D11" s="41">
        <v>0.05</v>
      </c>
      <c r="E11" s="41">
        <v>0.05</v>
      </c>
      <c r="F11" s="41">
        <v>0.05</v>
      </c>
      <c r="G11" s="41">
        <v>0.05</v>
      </c>
      <c r="H11" s="41">
        <v>5.0999999999999997E-2</v>
      </c>
      <c r="I11" s="41">
        <v>5.0999999999999997E-2</v>
      </c>
      <c r="J11" s="41">
        <v>5.0999999999999997E-2</v>
      </c>
      <c r="K11" s="41">
        <v>0.05</v>
      </c>
      <c r="L11" s="41">
        <v>0.05</v>
      </c>
      <c r="M11" s="41">
        <v>5.2999999999999999E-2</v>
      </c>
      <c r="N11" s="40">
        <v>405</v>
      </c>
      <c r="P11" s="38" t="s">
        <v>22</v>
      </c>
      <c r="Q11" s="38">
        <f>_xlfn.STDEV.P(Q10:S10)</f>
        <v>1.7572152664279388E-5</v>
      </c>
    </row>
    <row r="12" spans="1:19" x14ac:dyDescent="0.2">
      <c r="P12" s="38" t="s">
        <v>21</v>
      </c>
      <c r="Q12" s="38">
        <f>AVERAGE(Q10:S10)</f>
        <v>4.4293650793650791E-4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4.2000000000000003E-2</v>
      </c>
      <c r="C14" s="41">
        <v>4.2999999999999997E-2</v>
      </c>
      <c r="D14" s="41">
        <v>4.2000000000000003E-2</v>
      </c>
      <c r="E14" s="41">
        <v>8.5000000000000006E-2</v>
      </c>
      <c r="F14" s="41">
        <v>9.0999999999999998E-2</v>
      </c>
      <c r="G14" s="41">
        <v>8.6999999999999994E-2</v>
      </c>
      <c r="H14" s="41">
        <v>0.13300000000000001</v>
      </c>
      <c r="I14" s="41">
        <v>0.14799999999999999</v>
      </c>
      <c r="J14" s="41">
        <v>0.13700000000000001</v>
      </c>
      <c r="K14" s="41">
        <v>0.191</v>
      </c>
      <c r="L14" s="41">
        <v>0.221</v>
      </c>
      <c r="M14" s="41">
        <v>0.20100000000000001</v>
      </c>
      <c r="N14" s="40">
        <v>405</v>
      </c>
    </row>
    <row r="15" spans="1:19" x14ac:dyDescent="0.2">
      <c r="A15" s="42" t="s">
        <v>16</v>
      </c>
      <c r="B15" s="41">
        <v>0.05</v>
      </c>
      <c r="C15" s="41">
        <v>5.5E-2</v>
      </c>
      <c r="D15" s="41">
        <v>0.05</v>
      </c>
      <c r="E15" s="41">
        <v>0.05</v>
      </c>
      <c r="F15" s="41">
        <v>0.05</v>
      </c>
      <c r="G15" s="41">
        <v>0.05</v>
      </c>
      <c r="H15" s="41">
        <v>5.0999999999999997E-2</v>
      </c>
      <c r="I15" s="41">
        <v>5.0999999999999997E-2</v>
      </c>
      <c r="J15" s="41">
        <v>5.0999999999999997E-2</v>
      </c>
      <c r="K15" s="41">
        <v>0.05</v>
      </c>
      <c r="L15" s="41">
        <v>0.05</v>
      </c>
      <c r="M15" s="41">
        <v>5.2999999999999999E-2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4.1000000000000002E-2</v>
      </c>
      <c r="C18" s="41">
        <v>4.2999999999999997E-2</v>
      </c>
      <c r="D18" s="41">
        <v>4.2000000000000003E-2</v>
      </c>
      <c r="E18" s="41">
        <v>8.3000000000000004E-2</v>
      </c>
      <c r="F18" s="41">
        <v>0.09</v>
      </c>
      <c r="G18" s="41">
        <v>8.5999999999999993E-2</v>
      </c>
      <c r="H18" s="41">
        <v>0.129</v>
      </c>
      <c r="I18" s="41">
        <v>0.14399999999999999</v>
      </c>
      <c r="J18" s="41">
        <v>0.13200000000000001</v>
      </c>
      <c r="K18" s="41">
        <v>0.189</v>
      </c>
      <c r="L18" s="41">
        <v>0.219</v>
      </c>
      <c r="M18" s="41">
        <v>0.2</v>
      </c>
      <c r="N18" s="40">
        <v>405</v>
      </c>
    </row>
    <row r="19" spans="1:14" x14ac:dyDescent="0.2">
      <c r="A19" s="42" t="s">
        <v>16</v>
      </c>
      <c r="B19" s="41">
        <v>0.245</v>
      </c>
      <c r="C19" s="41">
        <v>0.26200000000000001</v>
      </c>
      <c r="D19" s="41">
        <v>0.249</v>
      </c>
      <c r="E19" s="41">
        <v>0.05</v>
      </c>
      <c r="F19" s="41">
        <v>0.05</v>
      </c>
      <c r="G19" s="41">
        <v>0.05</v>
      </c>
      <c r="H19" s="41">
        <v>5.0999999999999997E-2</v>
      </c>
      <c r="I19" s="41">
        <v>5.0999999999999997E-2</v>
      </c>
      <c r="J19" s="41">
        <v>5.0999999999999997E-2</v>
      </c>
      <c r="K19" s="41">
        <v>0.05</v>
      </c>
      <c r="L19" s="41">
        <v>0.05</v>
      </c>
      <c r="M19" s="41">
        <v>5.2999999999999999E-2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4.2000000000000003E-2</v>
      </c>
      <c r="C22" s="41">
        <v>4.2999999999999997E-2</v>
      </c>
      <c r="D22" s="41">
        <v>4.2000000000000003E-2</v>
      </c>
      <c r="E22" s="41">
        <v>8.3000000000000004E-2</v>
      </c>
      <c r="F22" s="41">
        <v>0.09</v>
      </c>
      <c r="G22" s="41">
        <v>8.5999999999999993E-2</v>
      </c>
      <c r="H22" s="41">
        <v>0.127</v>
      </c>
      <c r="I22" s="41">
        <v>0.14199999999999999</v>
      </c>
      <c r="J22" s="41">
        <v>0.13200000000000001</v>
      </c>
      <c r="K22" s="41">
        <v>0.183</v>
      </c>
      <c r="L22" s="41">
        <v>0.21199999999999999</v>
      </c>
      <c r="M22" s="41">
        <v>0.192</v>
      </c>
      <c r="N22" s="40">
        <v>405</v>
      </c>
    </row>
    <row r="23" spans="1:14" x14ac:dyDescent="0.2">
      <c r="A23" s="42" t="s">
        <v>16</v>
      </c>
      <c r="B23" s="41">
        <v>0.24299999999999999</v>
      </c>
      <c r="C23" s="41">
        <v>0.26100000000000001</v>
      </c>
      <c r="D23" s="41">
        <v>0.248</v>
      </c>
      <c r="E23" s="41">
        <v>0.29799999999999999</v>
      </c>
      <c r="F23" s="41">
        <v>0.31900000000000001</v>
      </c>
      <c r="G23" s="41">
        <v>0.29299999999999998</v>
      </c>
      <c r="H23" s="41">
        <v>5.0999999999999997E-2</v>
      </c>
      <c r="I23" s="41">
        <v>5.0999999999999997E-2</v>
      </c>
      <c r="J23" s="41">
        <v>5.0999999999999997E-2</v>
      </c>
      <c r="K23" s="41">
        <v>0.05</v>
      </c>
      <c r="L23" s="41">
        <v>0.05</v>
      </c>
      <c r="M23" s="41">
        <v>5.2999999999999999E-2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4A869-A63A-9548-A86E-216208146C7A}">
  <dimension ref="A1:S23"/>
  <sheetViews>
    <sheetView workbookViewId="0">
      <selection activeCell="P13" sqref="P13:S16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7">
        <v>4.2000000000000003E-2</v>
      </c>
      <c r="C2" s="47">
        <v>4.3999999999999997E-2</v>
      </c>
      <c r="D2" s="47">
        <v>4.2000000000000003E-2</v>
      </c>
      <c r="E2" s="47">
        <v>0.05</v>
      </c>
      <c r="F2" s="47">
        <v>0.05</v>
      </c>
      <c r="G2" s="47">
        <v>0.05</v>
      </c>
      <c r="H2" s="47">
        <v>5.0999999999999997E-2</v>
      </c>
      <c r="I2" s="47">
        <v>5.0999999999999997E-2</v>
      </c>
      <c r="J2" s="47">
        <v>0.05</v>
      </c>
      <c r="K2" s="47">
        <v>0.05</v>
      </c>
      <c r="L2" s="47">
        <v>5.0999999999999997E-2</v>
      </c>
      <c r="M2" s="47">
        <v>5.2999999999999999E-2</v>
      </c>
      <c r="N2" s="40">
        <v>405</v>
      </c>
      <c r="P2" s="46" t="s">
        <v>27</v>
      </c>
      <c r="Q2" s="44" t="s">
        <v>26</v>
      </c>
      <c r="R2" s="44" t="s">
        <v>25</v>
      </c>
      <c r="S2" s="44" t="s">
        <v>24</v>
      </c>
    </row>
    <row r="3" spans="1:19" x14ac:dyDescent="0.2">
      <c r="A3" s="42" t="s">
        <v>16</v>
      </c>
      <c r="B3" s="47">
        <v>5.0999999999999997E-2</v>
      </c>
      <c r="C3" s="47">
        <v>5.0999999999999997E-2</v>
      </c>
      <c r="D3" s="47">
        <v>5.3999999999999999E-2</v>
      </c>
      <c r="E3" s="47">
        <v>0.05</v>
      </c>
      <c r="F3" s="47">
        <v>0.05</v>
      </c>
      <c r="G3" s="47">
        <v>0.05</v>
      </c>
      <c r="H3" s="47">
        <v>5.0999999999999997E-2</v>
      </c>
      <c r="I3" s="47">
        <v>0.05</v>
      </c>
      <c r="J3" s="47">
        <v>0.05</v>
      </c>
      <c r="K3" s="47">
        <v>0.05</v>
      </c>
      <c r="L3" s="47">
        <v>0.05</v>
      </c>
      <c r="M3" s="47">
        <v>5.2999999999999999E-2</v>
      </c>
      <c r="N3" s="40">
        <v>405</v>
      </c>
      <c r="P3" s="46">
        <v>0</v>
      </c>
      <c r="Q3" s="44">
        <f>B2</f>
        <v>4.2000000000000003E-2</v>
      </c>
      <c r="R3" s="44">
        <f>C2</f>
        <v>4.3999999999999997E-2</v>
      </c>
      <c r="S3" s="44">
        <f>D2</f>
        <v>4.2000000000000003E-2</v>
      </c>
    </row>
    <row r="4" spans="1:19" x14ac:dyDescent="0.2">
      <c r="P4" s="45">
        <v>120</v>
      </c>
      <c r="Q4" s="44">
        <f>E6</f>
        <v>9.1999999999999998E-2</v>
      </c>
      <c r="R4" s="44">
        <f>F6</f>
        <v>7.9000000000000001E-2</v>
      </c>
      <c r="S4" s="44">
        <f>G6</f>
        <v>9.2999999999999999E-2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0.14899999999999999</v>
      </c>
      <c r="R5" s="44">
        <f>I10</f>
        <v>0.122</v>
      </c>
      <c r="S5" s="44">
        <f>J10</f>
        <v>0.151</v>
      </c>
    </row>
    <row r="6" spans="1:19" x14ac:dyDescent="0.2">
      <c r="A6" s="42" t="s">
        <v>17</v>
      </c>
      <c r="B6" s="41">
        <v>4.2000000000000003E-2</v>
      </c>
      <c r="C6" s="41">
        <v>4.1000000000000002E-2</v>
      </c>
      <c r="D6" s="41">
        <v>4.2000000000000003E-2</v>
      </c>
      <c r="E6" s="41">
        <v>9.1999999999999998E-2</v>
      </c>
      <c r="F6" s="41">
        <v>7.9000000000000001E-2</v>
      </c>
      <c r="G6" s="41">
        <v>9.2999999999999999E-2</v>
      </c>
      <c r="H6" s="41">
        <v>5.0999999999999997E-2</v>
      </c>
      <c r="I6" s="41">
        <v>5.0999999999999997E-2</v>
      </c>
      <c r="J6" s="41">
        <v>0.05</v>
      </c>
      <c r="K6" s="41">
        <v>0.05</v>
      </c>
      <c r="L6" s="41">
        <v>5.0999999999999997E-2</v>
      </c>
      <c r="M6" s="41">
        <v>5.2999999999999999E-2</v>
      </c>
      <c r="N6" s="40">
        <v>405</v>
      </c>
      <c r="P6" s="45">
        <v>360</v>
      </c>
      <c r="Q6" s="44">
        <f>K14</f>
        <v>0.20499999999999999</v>
      </c>
      <c r="R6" s="44">
        <f>L14</f>
        <v>0.16600000000000001</v>
      </c>
      <c r="S6" s="44">
        <f>M14</f>
        <v>0.20699999999999999</v>
      </c>
    </row>
    <row r="7" spans="1:19" x14ac:dyDescent="0.2">
      <c r="A7" s="42" t="s">
        <v>16</v>
      </c>
      <c r="B7" s="41">
        <v>0.05</v>
      </c>
      <c r="C7" s="41">
        <v>0.05</v>
      </c>
      <c r="D7" s="41">
        <v>5.3999999999999999E-2</v>
      </c>
      <c r="E7" s="41">
        <v>0.05</v>
      </c>
      <c r="F7" s="41">
        <v>0.05</v>
      </c>
      <c r="G7" s="41">
        <v>0.05</v>
      </c>
      <c r="H7" s="41">
        <v>5.0999999999999997E-2</v>
      </c>
      <c r="I7" s="41">
        <v>0.05</v>
      </c>
      <c r="J7" s="41">
        <v>0.05</v>
      </c>
      <c r="K7" s="41">
        <v>0.05</v>
      </c>
      <c r="L7" s="41">
        <v>0.05</v>
      </c>
      <c r="M7" s="41">
        <v>5.2999999999999999E-2</v>
      </c>
      <c r="N7" s="40">
        <v>405</v>
      </c>
      <c r="P7" s="46">
        <v>480</v>
      </c>
      <c r="Q7" s="44">
        <f>B19</f>
        <v>0.255</v>
      </c>
      <c r="R7" s="44">
        <f>C19</f>
        <v>0.21099999999999999</v>
      </c>
      <c r="S7" s="44">
        <f>D19</f>
        <v>0.255</v>
      </c>
    </row>
    <row r="8" spans="1:19" x14ac:dyDescent="0.2">
      <c r="P8" s="45">
        <v>600</v>
      </c>
      <c r="Q8" s="44">
        <f>E23</f>
        <v>0.311</v>
      </c>
      <c r="R8" s="44">
        <f>F23</f>
        <v>0.26</v>
      </c>
      <c r="S8" s="44">
        <f>G23</f>
        <v>0.30599999999999999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4.2999999999999997E-2</v>
      </c>
      <c r="C10" s="41">
        <v>4.2000000000000003E-2</v>
      </c>
      <c r="D10" s="41">
        <v>4.2000000000000003E-2</v>
      </c>
      <c r="E10" s="41">
        <v>9.0999999999999998E-2</v>
      </c>
      <c r="F10" s="41">
        <v>7.9000000000000001E-2</v>
      </c>
      <c r="G10" s="41">
        <v>9.2999999999999999E-2</v>
      </c>
      <c r="H10" s="41">
        <v>0.14899999999999999</v>
      </c>
      <c r="I10" s="41">
        <v>0.122</v>
      </c>
      <c r="J10" s="41">
        <v>0.151</v>
      </c>
      <c r="K10" s="41">
        <v>0.05</v>
      </c>
      <c r="L10" s="41">
        <v>5.0999999999999997E-2</v>
      </c>
      <c r="M10" s="41">
        <v>5.2999999999999999E-2</v>
      </c>
      <c r="N10" s="40">
        <v>405</v>
      </c>
      <c r="P10" s="38" t="s">
        <v>23</v>
      </c>
      <c r="Q10" s="38">
        <f>SLOPE(Q3:Q8,$P$3:$P$8)</f>
        <v>4.5000000000000004E-4</v>
      </c>
      <c r="R10" s="38">
        <f>SLOPE(R3:R8,$P$3:$P$8)</f>
        <v>3.6190476190476191E-4</v>
      </c>
      <c r="S10" s="38">
        <f>SLOPE(S3:S8,$P$3:$P$8)</f>
        <v>4.4333333333333334E-4</v>
      </c>
    </row>
    <row r="11" spans="1:19" x14ac:dyDescent="0.2">
      <c r="A11" s="42" t="s">
        <v>16</v>
      </c>
      <c r="B11" s="41">
        <v>0.05</v>
      </c>
      <c r="C11" s="41">
        <v>5.0999999999999997E-2</v>
      </c>
      <c r="D11" s="41">
        <v>5.3999999999999999E-2</v>
      </c>
      <c r="E11" s="41">
        <v>0.05</v>
      </c>
      <c r="F11" s="41">
        <v>0.05</v>
      </c>
      <c r="G11" s="41">
        <v>0.05</v>
      </c>
      <c r="H11" s="41">
        <v>5.0999999999999997E-2</v>
      </c>
      <c r="I11" s="41">
        <v>0.05</v>
      </c>
      <c r="J11" s="41">
        <v>0.05</v>
      </c>
      <c r="K11" s="41">
        <v>0.05</v>
      </c>
      <c r="L11" s="41">
        <v>0.05</v>
      </c>
      <c r="M11" s="41">
        <v>5.2999999999999999E-2</v>
      </c>
      <c r="N11" s="40">
        <v>405</v>
      </c>
      <c r="P11" s="38" t="s">
        <v>22</v>
      </c>
      <c r="Q11" s="38">
        <f>_xlfn.STDEV.P(Q10:S10)</f>
        <v>4.0049729731920787E-5</v>
      </c>
    </row>
    <row r="12" spans="1:19" x14ac:dyDescent="0.2">
      <c r="P12" s="38" t="s">
        <v>21</v>
      </c>
      <c r="Q12" s="38">
        <f>AVERAGE(Q10:S10)</f>
        <v>4.1841269841269845E-4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4.2999999999999997E-2</v>
      </c>
      <c r="C14" s="41">
        <v>4.2000000000000003E-2</v>
      </c>
      <c r="D14" s="41">
        <v>4.2000000000000003E-2</v>
      </c>
      <c r="E14" s="41">
        <v>0.09</v>
      </c>
      <c r="F14" s="41">
        <v>7.9000000000000001E-2</v>
      </c>
      <c r="G14" s="41">
        <v>9.1999999999999998E-2</v>
      </c>
      <c r="H14" s="41">
        <v>0.14899999999999999</v>
      </c>
      <c r="I14" s="41">
        <v>0.122</v>
      </c>
      <c r="J14" s="41">
        <v>0.151</v>
      </c>
      <c r="K14" s="41">
        <v>0.20499999999999999</v>
      </c>
      <c r="L14" s="41">
        <v>0.16600000000000001</v>
      </c>
      <c r="M14" s="41">
        <v>0.20699999999999999</v>
      </c>
      <c r="N14" s="40">
        <v>405</v>
      </c>
    </row>
    <row r="15" spans="1:19" x14ac:dyDescent="0.2">
      <c r="A15" s="42" t="s">
        <v>16</v>
      </c>
      <c r="B15" s="41">
        <v>0.05</v>
      </c>
      <c r="C15" s="41">
        <v>0.05</v>
      </c>
      <c r="D15" s="41">
        <v>5.3999999999999999E-2</v>
      </c>
      <c r="E15" s="41">
        <v>0.05</v>
      </c>
      <c r="F15" s="41">
        <v>0.05</v>
      </c>
      <c r="G15" s="41">
        <v>0.05</v>
      </c>
      <c r="H15" s="41">
        <v>5.0999999999999997E-2</v>
      </c>
      <c r="I15" s="41">
        <v>0.05</v>
      </c>
      <c r="J15" s="41">
        <v>0.05</v>
      </c>
      <c r="K15" s="41">
        <v>0.05</v>
      </c>
      <c r="L15" s="41">
        <v>0.05</v>
      </c>
      <c r="M15" s="41">
        <v>5.2999999999999999E-2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4.2999999999999997E-2</v>
      </c>
      <c r="C18" s="41">
        <v>4.2000000000000003E-2</v>
      </c>
      <c r="D18" s="41">
        <v>4.2000000000000003E-2</v>
      </c>
      <c r="E18" s="41">
        <v>9.0999999999999998E-2</v>
      </c>
      <c r="F18" s="41">
        <v>7.8E-2</v>
      </c>
      <c r="G18" s="41">
        <v>9.1999999999999998E-2</v>
      </c>
      <c r="H18" s="41">
        <v>0.14699999999999999</v>
      </c>
      <c r="I18" s="41">
        <v>0.121</v>
      </c>
      <c r="J18" s="41">
        <v>0.14799999999999999</v>
      </c>
      <c r="K18" s="41">
        <v>0.20300000000000001</v>
      </c>
      <c r="L18" s="41">
        <v>0.16600000000000001</v>
      </c>
      <c r="M18" s="41">
        <v>0.20599999999999999</v>
      </c>
      <c r="N18" s="40">
        <v>405</v>
      </c>
    </row>
    <row r="19" spans="1:14" x14ac:dyDescent="0.2">
      <c r="A19" s="42" t="s">
        <v>16</v>
      </c>
      <c r="B19" s="41">
        <v>0.255</v>
      </c>
      <c r="C19" s="41">
        <v>0.21099999999999999</v>
      </c>
      <c r="D19" s="41">
        <v>0.255</v>
      </c>
      <c r="E19" s="41">
        <v>0.05</v>
      </c>
      <c r="F19" s="41">
        <v>0.05</v>
      </c>
      <c r="G19" s="41">
        <v>0.05</v>
      </c>
      <c r="H19" s="41">
        <v>5.0999999999999997E-2</v>
      </c>
      <c r="I19" s="41">
        <v>0.05</v>
      </c>
      <c r="J19" s="41">
        <v>0.05</v>
      </c>
      <c r="K19" s="41">
        <v>0.05</v>
      </c>
      <c r="L19" s="41">
        <v>0.05</v>
      </c>
      <c r="M19" s="41">
        <v>5.2999999999999999E-2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4.3999999999999997E-2</v>
      </c>
      <c r="C22" s="41">
        <v>4.2000000000000003E-2</v>
      </c>
      <c r="D22" s="41">
        <v>4.2999999999999997E-2</v>
      </c>
      <c r="E22" s="41">
        <v>9.0999999999999998E-2</v>
      </c>
      <c r="F22" s="41">
        <v>7.8E-2</v>
      </c>
      <c r="G22" s="41">
        <v>9.1999999999999998E-2</v>
      </c>
      <c r="H22" s="41">
        <v>0.14399999999999999</v>
      </c>
      <c r="I22" s="41">
        <v>0.11799999999999999</v>
      </c>
      <c r="J22" s="41">
        <v>0.14899999999999999</v>
      </c>
      <c r="K22" s="41">
        <v>0.2</v>
      </c>
      <c r="L22" s="41">
        <v>0.16400000000000001</v>
      </c>
      <c r="M22" s="41">
        <v>0.2</v>
      </c>
      <c r="N22" s="40">
        <v>405</v>
      </c>
    </row>
    <row r="23" spans="1:14" x14ac:dyDescent="0.2">
      <c r="A23" s="42" t="s">
        <v>16</v>
      </c>
      <c r="B23" s="41">
        <v>0.253</v>
      </c>
      <c r="C23" s="41">
        <v>0.21</v>
      </c>
      <c r="D23" s="41">
        <v>0.254</v>
      </c>
      <c r="E23" s="41">
        <v>0.311</v>
      </c>
      <c r="F23" s="41">
        <v>0.26</v>
      </c>
      <c r="G23" s="41">
        <v>0.30599999999999999</v>
      </c>
      <c r="H23" s="41">
        <v>5.0999999999999997E-2</v>
      </c>
      <c r="I23" s="41">
        <v>0.05</v>
      </c>
      <c r="J23" s="41">
        <v>0.05</v>
      </c>
      <c r="K23" s="41">
        <v>0.05</v>
      </c>
      <c r="L23" s="41">
        <v>0.05</v>
      </c>
      <c r="M23" s="41">
        <v>5.2999999999999999E-2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61579-AF2B-EE40-9980-2798281A61EC}">
  <dimension ref="A1:S23"/>
  <sheetViews>
    <sheetView workbookViewId="0">
      <selection activeCell="P13" sqref="P13:R15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3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7">
        <v>5.0999999999999997E-2</v>
      </c>
      <c r="C2" s="47">
        <v>5.0999999999999997E-2</v>
      </c>
      <c r="D2" s="47">
        <v>0.05</v>
      </c>
      <c r="E2" s="47">
        <v>4.9000000000000002E-2</v>
      </c>
      <c r="F2" s="47">
        <v>0.05</v>
      </c>
      <c r="G2" s="47">
        <v>0.05</v>
      </c>
      <c r="H2" s="47">
        <v>0.05</v>
      </c>
      <c r="I2" s="47">
        <v>5.0999999999999997E-2</v>
      </c>
      <c r="J2" s="47">
        <v>5.0999999999999997E-2</v>
      </c>
      <c r="K2" s="47">
        <v>0.05</v>
      </c>
      <c r="L2" s="47">
        <v>5.0999999999999997E-2</v>
      </c>
      <c r="M2" s="47">
        <v>5.0999999999999997E-2</v>
      </c>
      <c r="N2" s="40">
        <v>405</v>
      </c>
      <c r="P2" s="46" t="s">
        <v>27</v>
      </c>
      <c r="Q2" s="44" t="s">
        <v>26</v>
      </c>
      <c r="R2" s="44" t="s">
        <v>25</v>
      </c>
      <c r="S2" s="44" t="s">
        <v>24</v>
      </c>
    </row>
    <row r="3" spans="1:19" x14ac:dyDescent="0.2">
      <c r="A3" s="42" t="s">
        <v>16</v>
      </c>
      <c r="B3" s="47">
        <v>0.05</v>
      </c>
      <c r="C3" s="47">
        <v>0.05</v>
      </c>
      <c r="D3" s="47">
        <v>0.05</v>
      </c>
      <c r="E3" s="47">
        <v>0.05</v>
      </c>
      <c r="F3" s="47">
        <v>4.9000000000000002E-2</v>
      </c>
      <c r="G3" s="47">
        <v>5.0999999999999997E-2</v>
      </c>
      <c r="H3" s="47">
        <v>0.05</v>
      </c>
      <c r="I3" s="47">
        <v>5.0999999999999997E-2</v>
      </c>
      <c r="J3" s="47">
        <v>5.0999999999999997E-2</v>
      </c>
      <c r="K3" s="47">
        <v>5.0999999999999997E-2</v>
      </c>
      <c r="L3" s="47">
        <v>0.05</v>
      </c>
      <c r="M3" s="47">
        <v>0.05</v>
      </c>
      <c r="N3" s="40">
        <v>405</v>
      </c>
      <c r="P3" s="46">
        <v>0</v>
      </c>
      <c r="Q3" s="44">
        <f>B2</f>
        <v>5.0999999999999997E-2</v>
      </c>
      <c r="R3" s="44">
        <f>C2</f>
        <v>5.0999999999999997E-2</v>
      </c>
      <c r="S3" s="44">
        <f>D2</f>
        <v>0.05</v>
      </c>
    </row>
    <row r="4" spans="1:19" x14ac:dyDescent="0.2">
      <c r="P4" s="45">
        <v>120</v>
      </c>
      <c r="Q4" s="44">
        <f>E6</f>
        <v>0.224</v>
      </c>
      <c r="R4" s="44">
        <f>F6</f>
        <v>0.17499999999999999</v>
      </c>
      <c r="S4" s="44">
        <f>G6</f>
        <v>0.187</v>
      </c>
    </row>
    <row r="5" spans="1:19" x14ac:dyDescent="0.2">
      <c r="A5" s="43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5">
        <v>240</v>
      </c>
      <c r="Q5" s="44">
        <f>H10</f>
        <v>0.36599999999999999</v>
      </c>
      <c r="R5" s="44">
        <f>I10</f>
        <v>0.307</v>
      </c>
      <c r="S5" s="44">
        <f>J10</f>
        <v>0.32700000000000001</v>
      </c>
    </row>
    <row r="6" spans="1:19" x14ac:dyDescent="0.2">
      <c r="A6" s="42" t="s">
        <v>17</v>
      </c>
      <c r="B6" s="41">
        <v>5.0999999999999997E-2</v>
      </c>
      <c r="C6" s="41">
        <v>5.0999999999999997E-2</v>
      </c>
      <c r="D6" s="41">
        <v>0.05</v>
      </c>
      <c r="E6" s="41">
        <v>0.224</v>
      </c>
      <c r="F6" s="41">
        <v>0.17499999999999999</v>
      </c>
      <c r="G6" s="41">
        <v>0.187</v>
      </c>
      <c r="H6" s="41">
        <v>0.05</v>
      </c>
      <c r="I6" s="41">
        <v>5.0999999999999997E-2</v>
      </c>
      <c r="J6" s="41">
        <v>5.0999999999999997E-2</v>
      </c>
      <c r="K6" s="41">
        <v>0.05</v>
      </c>
      <c r="L6" s="41">
        <v>5.0999999999999997E-2</v>
      </c>
      <c r="M6" s="41">
        <v>5.0999999999999997E-2</v>
      </c>
      <c r="N6" s="40">
        <v>405</v>
      </c>
      <c r="P6" s="45">
        <v>360</v>
      </c>
      <c r="Q6" s="44">
        <f>K14</f>
        <v>0.503</v>
      </c>
      <c r="R6" s="44">
        <f>L14</f>
        <v>0.436</v>
      </c>
      <c r="S6" s="44">
        <f>M14</f>
        <v>0.46800000000000003</v>
      </c>
    </row>
    <row r="7" spans="1:19" x14ac:dyDescent="0.2">
      <c r="A7" s="42" t="s">
        <v>16</v>
      </c>
      <c r="B7" s="41">
        <v>0.05</v>
      </c>
      <c r="C7" s="41">
        <v>0.05</v>
      </c>
      <c r="D7" s="41">
        <v>0.05</v>
      </c>
      <c r="E7" s="41">
        <v>0.05</v>
      </c>
      <c r="F7" s="41">
        <v>4.9000000000000002E-2</v>
      </c>
      <c r="G7" s="41">
        <v>5.0999999999999997E-2</v>
      </c>
      <c r="H7" s="41">
        <v>5.0999999999999997E-2</v>
      </c>
      <c r="I7" s="41">
        <v>5.0999999999999997E-2</v>
      </c>
      <c r="J7" s="41">
        <v>5.0999999999999997E-2</v>
      </c>
      <c r="K7" s="41">
        <v>5.0999999999999997E-2</v>
      </c>
      <c r="L7" s="41">
        <v>0.05</v>
      </c>
      <c r="M7" s="41">
        <v>0.05</v>
      </c>
      <c r="N7" s="40">
        <v>405</v>
      </c>
      <c r="P7" s="46">
        <v>480</v>
      </c>
      <c r="Q7" s="44">
        <f>B19</f>
        <v>0.625</v>
      </c>
      <c r="R7" s="44">
        <f>C19</f>
        <v>0.55400000000000005</v>
      </c>
      <c r="S7" s="44">
        <f>D19</f>
        <v>0.58799999999999997</v>
      </c>
    </row>
    <row r="8" spans="1:19" x14ac:dyDescent="0.2">
      <c r="P8" s="45">
        <v>600</v>
      </c>
      <c r="Q8" s="44">
        <f>E23</f>
        <v>0.7</v>
      </c>
      <c r="R8" s="44">
        <f>F23</f>
        <v>0.66200000000000003</v>
      </c>
      <c r="S8" s="44">
        <f>G23</f>
        <v>0.71199999999999997</v>
      </c>
    </row>
    <row r="9" spans="1:19" x14ac:dyDescent="0.2">
      <c r="A9" s="43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5.1999999999999998E-2</v>
      </c>
      <c r="C10" s="41">
        <v>5.1999999999999998E-2</v>
      </c>
      <c r="D10" s="41">
        <v>0.05</v>
      </c>
      <c r="E10" s="41">
        <v>0.23300000000000001</v>
      </c>
      <c r="F10" s="41">
        <v>0.17299999999999999</v>
      </c>
      <c r="G10" s="41">
        <v>0.185</v>
      </c>
      <c r="H10" s="41">
        <v>0.36599999999999999</v>
      </c>
      <c r="I10" s="41">
        <v>0.307</v>
      </c>
      <c r="J10" s="41">
        <v>0.32700000000000001</v>
      </c>
      <c r="K10" s="41">
        <v>0.05</v>
      </c>
      <c r="L10" s="41">
        <v>5.0999999999999997E-2</v>
      </c>
      <c r="M10" s="41">
        <v>5.0999999999999997E-2</v>
      </c>
      <c r="N10" s="40">
        <v>405</v>
      </c>
      <c r="P10" s="38" t="s">
        <v>23</v>
      </c>
      <c r="Q10" s="38">
        <f>SLOPE(Q3:Q8,$P$3:$P$8)</f>
        <v>1.0916666666666668E-3</v>
      </c>
      <c r="R10" s="38">
        <f>SLOPE(R3:R8,$P$3:$P$8)</f>
        <v>1.0288095238095241E-3</v>
      </c>
      <c r="S10" s="38">
        <f>SLOPE(S3:S8,$P$3:$P$8)</f>
        <v>1.1080952380952379E-3</v>
      </c>
    </row>
    <row r="11" spans="1:19" x14ac:dyDescent="0.2">
      <c r="A11" s="42" t="s">
        <v>16</v>
      </c>
      <c r="B11" s="41">
        <v>0.05</v>
      </c>
      <c r="C11" s="41">
        <v>0.05</v>
      </c>
      <c r="D11" s="41">
        <v>0.05</v>
      </c>
      <c r="E11" s="41">
        <v>0.05</v>
      </c>
      <c r="F11" s="41">
        <v>4.9000000000000002E-2</v>
      </c>
      <c r="G11" s="41">
        <v>5.0999999999999997E-2</v>
      </c>
      <c r="H11" s="41">
        <v>5.0999999999999997E-2</v>
      </c>
      <c r="I11" s="41">
        <v>5.0999999999999997E-2</v>
      </c>
      <c r="J11" s="41">
        <v>5.0999999999999997E-2</v>
      </c>
      <c r="K11" s="41">
        <v>5.0999999999999997E-2</v>
      </c>
      <c r="L11" s="41">
        <v>0.05</v>
      </c>
      <c r="M11" s="41">
        <v>0.05</v>
      </c>
      <c r="N11" s="40">
        <v>405</v>
      </c>
      <c r="P11" s="38" t="s">
        <v>22</v>
      </c>
      <c r="Q11" s="38">
        <f>_xlfn.STDEV.P(Q10:S10)</f>
        <v>3.4168118436055358E-5</v>
      </c>
    </row>
    <row r="12" spans="1:19" x14ac:dyDescent="0.2">
      <c r="P12" s="38" t="s">
        <v>21</v>
      </c>
      <c r="Q12" s="38">
        <f>AVERAGE(Q10:S10)</f>
        <v>1.0761904761904762E-3</v>
      </c>
    </row>
    <row r="13" spans="1:19" x14ac:dyDescent="0.2">
      <c r="A13" s="43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5.1999999999999998E-2</v>
      </c>
      <c r="C14" s="41">
        <v>5.1999999999999998E-2</v>
      </c>
      <c r="D14" s="41">
        <v>5.0999999999999997E-2</v>
      </c>
      <c r="E14" s="41">
        <v>0.22700000000000001</v>
      </c>
      <c r="F14" s="41">
        <v>0.16800000000000001</v>
      </c>
      <c r="G14" s="41">
        <v>0.18</v>
      </c>
      <c r="H14" s="41">
        <v>0.36299999999999999</v>
      </c>
      <c r="I14" s="41">
        <v>0.30399999999999999</v>
      </c>
      <c r="J14" s="41">
        <v>0.32400000000000001</v>
      </c>
      <c r="K14" s="41">
        <v>0.503</v>
      </c>
      <c r="L14" s="41">
        <v>0.436</v>
      </c>
      <c r="M14" s="41">
        <v>0.46800000000000003</v>
      </c>
      <c r="N14" s="40">
        <v>405</v>
      </c>
    </row>
    <row r="15" spans="1:19" x14ac:dyDescent="0.2">
      <c r="A15" s="42" t="s">
        <v>16</v>
      </c>
      <c r="B15" s="41">
        <v>0.05</v>
      </c>
      <c r="C15" s="41">
        <v>0.05</v>
      </c>
      <c r="D15" s="41">
        <v>0.05</v>
      </c>
      <c r="E15" s="41">
        <v>0.05</v>
      </c>
      <c r="F15" s="41">
        <v>4.9000000000000002E-2</v>
      </c>
      <c r="G15" s="41">
        <v>5.0999999999999997E-2</v>
      </c>
      <c r="H15" s="41">
        <v>5.0999999999999997E-2</v>
      </c>
      <c r="I15" s="41">
        <v>5.0999999999999997E-2</v>
      </c>
      <c r="J15" s="41">
        <v>5.0999999999999997E-2</v>
      </c>
      <c r="K15" s="41">
        <v>5.0999999999999997E-2</v>
      </c>
      <c r="L15" s="41">
        <v>0.05</v>
      </c>
      <c r="M15" s="41">
        <v>0.05</v>
      </c>
      <c r="N15" s="40">
        <v>405</v>
      </c>
    </row>
    <row r="17" spans="1:14" x14ac:dyDescent="0.2">
      <c r="A17" s="43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5.1999999999999998E-2</v>
      </c>
      <c r="C18" s="41">
        <v>5.2999999999999999E-2</v>
      </c>
      <c r="D18" s="41">
        <v>5.0999999999999997E-2</v>
      </c>
      <c r="E18" s="41">
        <v>0.22700000000000001</v>
      </c>
      <c r="F18" s="41">
        <v>0.16800000000000001</v>
      </c>
      <c r="G18" s="41">
        <v>0.18099999999999999</v>
      </c>
      <c r="H18" s="41">
        <v>0.35799999999999998</v>
      </c>
      <c r="I18" s="41">
        <v>0.29399999999999998</v>
      </c>
      <c r="J18" s="41">
        <v>0.313</v>
      </c>
      <c r="K18" s="41">
        <v>0.5</v>
      </c>
      <c r="L18" s="41">
        <v>0.433</v>
      </c>
      <c r="M18" s="41">
        <v>0.46200000000000002</v>
      </c>
      <c r="N18" s="40">
        <v>405</v>
      </c>
    </row>
    <row r="19" spans="1:14" x14ac:dyDescent="0.2">
      <c r="A19" s="42" t="s">
        <v>16</v>
      </c>
      <c r="B19" s="41">
        <v>0.625</v>
      </c>
      <c r="C19" s="41">
        <v>0.55400000000000005</v>
      </c>
      <c r="D19" s="41">
        <v>0.58799999999999997</v>
      </c>
      <c r="E19" s="41">
        <v>0.05</v>
      </c>
      <c r="F19" s="41">
        <v>4.9000000000000002E-2</v>
      </c>
      <c r="G19" s="41">
        <v>5.0999999999999997E-2</v>
      </c>
      <c r="H19" s="41">
        <v>5.0999999999999997E-2</v>
      </c>
      <c r="I19" s="41">
        <v>5.0999999999999997E-2</v>
      </c>
      <c r="J19" s="41">
        <v>5.0999999999999997E-2</v>
      </c>
      <c r="K19" s="41">
        <v>5.0999999999999997E-2</v>
      </c>
      <c r="L19" s="41">
        <v>0.05</v>
      </c>
      <c r="M19" s="41">
        <v>0.05</v>
      </c>
      <c r="N19" s="40">
        <v>405</v>
      </c>
    </row>
    <row r="21" spans="1:14" x14ac:dyDescent="0.2">
      <c r="A21" s="43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5.2999999999999999E-2</v>
      </c>
      <c r="C22" s="41">
        <v>5.3999999999999999E-2</v>
      </c>
      <c r="D22" s="41">
        <v>5.1999999999999998E-2</v>
      </c>
      <c r="E22" s="41">
        <v>0.23200000000000001</v>
      </c>
      <c r="F22" s="41">
        <v>0.16600000000000001</v>
      </c>
      <c r="G22" s="41">
        <v>0.18099999999999999</v>
      </c>
      <c r="H22" s="41">
        <v>0.35199999999999998</v>
      </c>
      <c r="I22" s="41">
        <v>0.29499999999999998</v>
      </c>
      <c r="J22" s="41">
        <v>0.311</v>
      </c>
      <c r="K22" s="41">
        <v>0.48299999999999998</v>
      </c>
      <c r="L22" s="41">
        <v>0.41599999999999998</v>
      </c>
      <c r="M22" s="41">
        <v>0.44400000000000001</v>
      </c>
      <c r="N22" s="40">
        <v>405</v>
      </c>
    </row>
    <row r="23" spans="1:14" x14ac:dyDescent="0.2">
      <c r="A23" s="42" t="s">
        <v>16</v>
      </c>
      <c r="B23" s="41">
        <v>0.61599999999999999</v>
      </c>
      <c r="C23" s="41">
        <v>0.55000000000000004</v>
      </c>
      <c r="D23" s="41">
        <v>0.57799999999999996</v>
      </c>
      <c r="E23" s="41">
        <v>0.7</v>
      </c>
      <c r="F23" s="41">
        <v>0.66200000000000003</v>
      </c>
      <c r="G23" s="41">
        <v>0.71199999999999997</v>
      </c>
      <c r="H23" s="41">
        <v>5.0999999999999997E-2</v>
      </c>
      <c r="I23" s="41">
        <v>5.0999999999999997E-2</v>
      </c>
      <c r="J23" s="41">
        <v>5.0999999999999997E-2</v>
      </c>
      <c r="K23" s="41">
        <v>5.0999999999999997E-2</v>
      </c>
      <c r="L23" s="41">
        <v>0.05</v>
      </c>
      <c r="M23" s="41">
        <v>0.05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38</vt:i4>
      </vt:variant>
    </vt:vector>
  </HeadingPairs>
  <TitlesOfParts>
    <vt:vector size="38" baseType="lpstr">
      <vt:lpstr>LacZ_Amino_untreated</vt:lpstr>
      <vt:lpstr>LacZ_Amino_PlasmaR1</vt:lpstr>
      <vt:lpstr>LacZ_Amino_PlasmaR2</vt:lpstr>
      <vt:lpstr>LacZ_Amino_PlasmaR3</vt:lpstr>
      <vt:lpstr>LacZ_DVB_untreated</vt:lpstr>
      <vt:lpstr>LacZ_DVB_PlasmaR1</vt:lpstr>
      <vt:lpstr>LacZ_DVB_PlasmaR2</vt:lpstr>
      <vt:lpstr>LacZ_DVB_PlasmaR3</vt:lpstr>
      <vt:lpstr>LacZ_Epoxy_untreated</vt:lpstr>
      <vt:lpstr>LacZ_Epoxy_PlasmaR1</vt:lpstr>
      <vt:lpstr>LacZ_Epoxy_PlasmaR2</vt:lpstr>
      <vt:lpstr>LacZ_Epoxy_PlasmaR3</vt:lpstr>
      <vt:lpstr>LacZ_EpoxyButyl_untreated</vt:lpstr>
      <vt:lpstr>LacZ_EpoxyButyl_PlasmaR1</vt:lpstr>
      <vt:lpstr>LacZ_EpoxyButyl_PlasmaR2</vt:lpstr>
      <vt:lpstr>LacZ_EpoxyButyl_PlasmaR3</vt:lpstr>
      <vt:lpstr>LacZ_Octadecyl_untreated</vt:lpstr>
      <vt:lpstr>LacZ_Octadecyl_PlasmaR1</vt:lpstr>
      <vt:lpstr>LacZ_Octadecyl_PlasmaR2</vt:lpstr>
      <vt:lpstr>LacZ_Octadecyl_PlasmaR3</vt:lpstr>
      <vt:lpstr>LacZ_Polystyrene_untreated</vt:lpstr>
      <vt:lpstr>LacZ_Polystyrene_PlasmaR1</vt:lpstr>
      <vt:lpstr>LacZ_Polystyrene_PlasmaR2</vt:lpstr>
      <vt:lpstr>LacZ_Polystyrene_PlasmaR3</vt:lpstr>
      <vt:lpstr>LacZ_EziG1_untreated</vt:lpstr>
      <vt:lpstr>LacZ_EziG1_PlasmaR1</vt:lpstr>
      <vt:lpstr>LacZ_EziG1_PlasmaR2</vt:lpstr>
      <vt:lpstr>LacZ_EziG1_PlasmaR3</vt:lpstr>
      <vt:lpstr>LacZ_EziG2_untreated</vt:lpstr>
      <vt:lpstr>LacZ_EziG2_PlasmaR1</vt:lpstr>
      <vt:lpstr>LacZ_EziG2_PlasmaR2</vt:lpstr>
      <vt:lpstr>LacZ_EziG2_PlasmaR3</vt:lpstr>
      <vt:lpstr>LacZ_EziG3_untreated</vt:lpstr>
      <vt:lpstr>LacZ_EziG3_PlasmaR1</vt:lpstr>
      <vt:lpstr>LacZ_EziG3_PlasmaR2</vt:lpstr>
      <vt:lpstr>LacZ_EziG3_PlasmaR3</vt:lpstr>
      <vt:lpstr>EziG_Together</vt:lpstr>
      <vt:lpstr>LacZ_all_beads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2020-07-21T11:36:02Z</dcterms:created>
  <dcterms:modified xsi:type="dcterms:W3CDTF">2023-12-06T09:21:03Z</dcterms:modified>
</cp:coreProperties>
</file>