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1/GapA/"/>
    </mc:Choice>
  </mc:AlternateContent>
  <xr:revisionPtr revIDLastSave="0" documentId="13_ncr:1_{C2FAF517-BB04-C244-8E34-3EA94AB6ED5C}" xr6:coauthVersionLast="47" xr6:coauthVersionMax="47" xr10:uidLastSave="{00000000-0000-0000-0000-000000000000}"/>
  <bookViews>
    <workbookView xWindow="22420" yWindow="9100" windowWidth="27440" windowHeight="16560" firstSheet="18" activeTab="23" xr2:uid="{C5D7F254-581C-804E-8478-0A37191EA2BE}"/>
  </bookViews>
  <sheets>
    <sheet name="GapA_Amino_untreated" sheetId="2" r:id="rId1"/>
    <sheet name="GapA_Amino_PlasmaR1" sheetId="3" r:id="rId2"/>
    <sheet name="GapA_Amino_PlasmaR2" sheetId="4" r:id="rId3"/>
    <sheet name="GapA_Amino_PlasmaR3" sheetId="5" r:id="rId4"/>
    <sheet name="GapA_DVB_untreated" sheetId="6" r:id="rId5"/>
    <sheet name="GapA_DVB_PlasmaR1" sheetId="7" r:id="rId6"/>
    <sheet name="GapA_DVB_PlasmaR2" sheetId="8" r:id="rId7"/>
    <sheet name="GapA_DVB_PlasmaR3" sheetId="9" r:id="rId8"/>
    <sheet name="GapA_Epoxy_untreated" sheetId="10" r:id="rId9"/>
    <sheet name="GapA_Epoxy_PlasmaR1" sheetId="11" r:id="rId10"/>
    <sheet name="GapA_Epoxy_PlasmaR2" sheetId="12" r:id="rId11"/>
    <sheet name="GapA_Epoxy_PlasmaR3" sheetId="13" r:id="rId12"/>
    <sheet name="GapA_EpoxyButyl_untreated" sheetId="14" r:id="rId13"/>
    <sheet name="GapA_EpoxyButyl_PlasmaR1" sheetId="15" r:id="rId14"/>
    <sheet name="GapA_EpoxyButyl_PlasmaR2" sheetId="16" r:id="rId15"/>
    <sheet name="GapA_EpoxyButyl_PlasmaR3" sheetId="17" r:id="rId16"/>
    <sheet name="GapA_Octadecyl_untreated" sheetId="31" r:id="rId17"/>
    <sheet name="GapA_Octadecyl_PlasmaR1" sheetId="32" r:id="rId18"/>
    <sheet name="GapA_Octadecyl_PlasmaR2" sheetId="33" r:id="rId19"/>
    <sheet name="GapA_Octadecyl_PlasmaR3" sheetId="34" r:id="rId20"/>
    <sheet name="GapA_Polystyrene_untreated" sheetId="35" r:id="rId21"/>
    <sheet name="GapA_Polystyrene_PlasmaR1" sheetId="36" r:id="rId22"/>
    <sheet name="GapA_Polystyrene_PlasmaR2" sheetId="37" r:id="rId23"/>
    <sheet name="GapA_Polystyrene_PlasmaR3" sheetId="38" r:id="rId24"/>
    <sheet name="GapA_EziG1_untreated" sheetId="18" r:id="rId25"/>
    <sheet name="GapA_EziG1_P180R1" sheetId="19" r:id="rId26"/>
    <sheet name="GapA_EziG1_P180R2" sheetId="20" r:id="rId27"/>
    <sheet name="GapA_EziG1_P180R3" sheetId="21" r:id="rId28"/>
    <sheet name="GapA_EziG2_untreated" sheetId="22" r:id="rId29"/>
    <sheet name="GapA_EziG2_P180R1" sheetId="23" r:id="rId30"/>
    <sheet name="GapA_EziG2_P180R2" sheetId="24" r:id="rId31"/>
    <sheet name="GapA_EziG2_P180R3" sheetId="25" r:id="rId32"/>
    <sheet name="GapA_EziG3_untreated" sheetId="26" r:id="rId33"/>
    <sheet name="GapA_EziG3_P180R1" sheetId="27" r:id="rId34"/>
    <sheet name="GapA_EziG3_P180R2" sheetId="28" r:id="rId35"/>
    <sheet name="GapA_EziG3_P180R3" sheetId="29" r:id="rId36"/>
    <sheet name="EziG_Together" sheetId="30" r:id="rId37"/>
    <sheet name="GapA_all_beads" sheetId="1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38" l="1"/>
  <c r="R3" i="38"/>
  <c r="Q4" i="38"/>
  <c r="R4" i="38"/>
  <c r="Q5" i="38"/>
  <c r="R5" i="38"/>
  <c r="R10" i="38" s="1"/>
  <c r="Q6" i="38"/>
  <c r="R6" i="38"/>
  <c r="Q7" i="38"/>
  <c r="R7" i="38"/>
  <c r="Q8" i="38"/>
  <c r="R8" i="38"/>
  <c r="Q3" i="37"/>
  <c r="R3" i="37"/>
  <c r="Q4" i="37"/>
  <c r="R4" i="37"/>
  <c r="Q5" i="37"/>
  <c r="R5" i="37"/>
  <c r="Q6" i="37"/>
  <c r="Q10" i="37" s="1"/>
  <c r="R6" i="37"/>
  <c r="R10" i="37" s="1"/>
  <c r="Q7" i="37"/>
  <c r="R7" i="37"/>
  <c r="Q8" i="37"/>
  <c r="R8" i="37"/>
  <c r="Q3" i="36"/>
  <c r="R3" i="36"/>
  <c r="Q4" i="36"/>
  <c r="R4" i="36"/>
  <c r="Q5" i="36"/>
  <c r="R5" i="36"/>
  <c r="Q6" i="36"/>
  <c r="R6" i="36"/>
  <c r="R10" i="36" s="1"/>
  <c r="Q12" i="36" s="1"/>
  <c r="Q7" i="36"/>
  <c r="R7" i="36"/>
  <c r="Q8" i="36"/>
  <c r="R8" i="36"/>
  <c r="Q10" i="36"/>
  <c r="Q3" i="35"/>
  <c r="R3" i="35"/>
  <c r="Q4" i="35"/>
  <c r="R4" i="35"/>
  <c r="Q5" i="35"/>
  <c r="R5" i="35"/>
  <c r="Q6" i="35"/>
  <c r="Q10" i="35" s="1"/>
  <c r="R6" i="35"/>
  <c r="R10" i="35" s="1"/>
  <c r="Q7" i="35"/>
  <c r="R7" i="35"/>
  <c r="Q8" i="35"/>
  <c r="R8" i="35"/>
  <c r="Q10" i="38" l="1"/>
  <c r="Q12" i="38"/>
  <c r="Q11" i="38"/>
  <c r="Q12" i="37"/>
  <c r="Q11" i="37"/>
  <c r="Q11" i="36"/>
  <c r="Q11" i="35"/>
  <c r="Q12" i="35"/>
  <c r="Q3" i="34" l="1"/>
  <c r="R3" i="34"/>
  <c r="Q4" i="34"/>
  <c r="R4" i="34"/>
  <c r="Q5" i="34"/>
  <c r="R5" i="34"/>
  <c r="Q6" i="34"/>
  <c r="Q10" i="34" s="1"/>
  <c r="Q11" i="34" s="1"/>
  <c r="R6" i="34"/>
  <c r="R10" i="34" s="1"/>
  <c r="Q7" i="34"/>
  <c r="R7" i="34"/>
  <c r="Q8" i="34"/>
  <c r="R8" i="34"/>
  <c r="Q3" i="33"/>
  <c r="R3" i="33"/>
  <c r="Q4" i="33"/>
  <c r="R4" i="33"/>
  <c r="Q5" i="33"/>
  <c r="R5" i="33"/>
  <c r="Q6" i="33"/>
  <c r="R6" i="33"/>
  <c r="R10" i="33" s="1"/>
  <c r="Q12" i="33" s="1"/>
  <c r="Q7" i="33"/>
  <c r="R7" i="33"/>
  <c r="Q8" i="33"/>
  <c r="R8" i="33"/>
  <c r="Q10" i="33"/>
  <c r="Q11" i="33" s="1"/>
  <c r="Q3" i="32"/>
  <c r="R3" i="32"/>
  <c r="Q4" i="32"/>
  <c r="Q10" i="32" s="1"/>
  <c r="R4" i="32"/>
  <c r="Q5" i="32"/>
  <c r="R5" i="32"/>
  <c r="Q6" i="32"/>
  <c r="R6" i="32"/>
  <c r="R10" i="32" s="1"/>
  <c r="Q7" i="32"/>
  <c r="R7" i="32"/>
  <c r="Q8" i="32"/>
  <c r="R8" i="32"/>
  <c r="Q3" i="31"/>
  <c r="R3" i="31"/>
  <c r="Q4" i="31"/>
  <c r="R4" i="31"/>
  <c r="Q5" i="31"/>
  <c r="R5" i="31"/>
  <c r="Q6" i="31"/>
  <c r="R6" i="31"/>
  <c r="R10" i="31" s="1"/>
  <c r="Q7" i="31"/>
  <c r="R7" i="31"/>
  <c r="Q8" i="31"/>
  <c r="R8" i="31"/>
  <c r="Q10" i="31"/>
  <c r="Q12" i="34" l="1"/>
  <c r="Q11" i="32"/>
  <c r="Q12" i="32"/>
  <c r="Q11" i="31"/>
  <c r="Q12" i="31"/>
  <c r="C2" i="30" l="1"/>
  <c r="D2" i="30" s="1"/>
  <c r="C3" i="30"/>
  <c r="D3" i="30" s="1"/>
  <c r="C4" i="30"/>
  <c r="D4" i="30" s="1"/>
  <c r="C5" i="30"/>
  <c r="D5" i="30" s="1"/>
  <c r="C7" i="30"/>
  <c r="D7" i="30" s="1"/>
  <c r="C8" i="30"/>
  <c r="D8" i="30"/>
  <c r="C9" i="30"/>
  <c r="D9" i="30" s="1"/>
  <c r="C10" i="30"/>
  <c r="D10" i="30" s="1"/>
  <c r="C12" i="30"/>
  <c r="D12" i="30" s="1"/>
  <c r="C13" i="30"/>
  <c r="C14" i="30"/>
  <c r="C15" i="30"/>
  <c r="D15" i="30" s="1"/>
  <c r="Q3" i="29"/>
  <c r="R3" i="29"/>
  <c r="Q4" i="29"/>
  <c r="R4" i="29"/>
  <c r="Q5" i="29"/>
  <c r="R5" i="29"/>
  <c r="Q6" i="29"/>
  <c r="R6" i="29"/>
  <c r="R10" i="29" s="1"/>
  <c r="Q7" i="29"/>
  <c r="R7" i="29"/>
  <c r="Q8" i="29"/>
  <c r="Q10" i="29" s="1"/>
  <c r="R8" i="29"/>
  <c r="Q3" i="28"/>
  <c r="R3" i="28"/>
  <c r="Q4" i="28"/>
  <c r="R4" i="28"/>
  <c r="Q5" i="28"/>
  <c r="R5" i="28"/>
  <c r="Q6" i="28"/>
  <c r="R6" i="28"/>
  <c r="Q7" i="28"/>
  <c r="R7" i="28"/>
  <c r="Q8" i="28"/>
  <c r="R8" i="28"/>
  <c r="Q10" i="28"/>
  <c r="Q11" i="28" s="1"/>
  <c r="R10" i="28"/>
  <c r="Q3" i="27"/>
  <c r="R3" i="27"/>
  <c r="Q4" i="27"/>
  <c r="R4" i="27"/>
  <c r="R10" i="27" s="1"/>
  <c r="Q5" i="27"/>
  <c r="Q10" i="27" s="1"/>
  <c r="R5" i="27"/>
  <c r="Q6" i="27"/>
  <c r="R6" i="27"/>
  <c r="Q7" i="27"/>
  <c r="R7" i="27"/>
  <c r="Q3" i="26"/>
  <c r="Q10" i="26" s="1"/>
  <c r="R3" i="26"/>
  <c r="Q4" i="26"/>
  <c r="R4" i="26"/>
  <c r="Q5" i="26"/>
  <c r="R5" i="26"/>
  <c r="Q6" i="26"/>
  <c r="R6" i="26"/>
  <c r="Q7" i="26"/>
  <c r="R7" i="26"/>
  <c r="Q8" i="26"/>
  <c r="R8" i="26"/>
  <c r="R10" i="26"/>
  <c r="Q3" i="25"/>
  <c r="Q10" i="25" s="1"/>
  <c r="R3" i="25"/>
  <c r="Q4" i="25"/>
  <c r="R4" i="25"/>
  <c r="Q5" i="25"/>
  <c r="R5" i="25"/>
  <c r="Q6" i="25"/>
  <c r="R6" i="25"/>
  <c r="R10" i="25" s="1"/>
  <c r="Q7" i="25"/>
  <c r="R7" i="25"/>
  <c r="Q8" i="25"/>
  <c r="R8" i="25"/>
  <c r="Q3" i="24"/>
  <c r="R3" i="24"/>
  <c r="Q4" i="24"/>
  <c r="R4" i="24"/>
  <c r="Q5" i="24"/>
  <c r="R5" i="24"/>
  <c r="Q6" i="24"/>
  <c r="R6" i="24"/>
  <c r="R10" i="24" s="1"/>
  <c r="Q7" i="24"/>
  <c r="R7" i="24"/>
  <c r="Q8" i="24"/>
  <c r="R8" i="24"/>
  <c r="Q10" i="24"/>
  <c r="Q3" i="23"/>
  <c r="Q10" i="23" s="1"/>
  <c r="R3" i="23"/>
  <c r="Q4" i="23"/>
  <c r="R4" i="23"/>
  <c r="Q5" i="23"/>
  <c r="R5" i="23"/>
  <c r="Q6" i="23"/>
  <c r="R6" i="23"/>
  <c r="R10" i="23" s="1"/>
  <c r="Q7" i="23"/>
  <c r="R7" i="23"/>
  <c r="Q8" i="23"/>
  <c r="R8" i="23"/>
  <c r="Q3" i="22"/>
  <c r="R3" i="22"/>
  <c r="Q4" i="22"/>
  <c r="R4" i="22"/>
  <c r="Q5" i="22"/>
  <c r="R5" i="22"/>
  <c r="Q6" i="22"/>
  <c r="Q10" i="22" s="1"/>
  <c r="R6" i="22"/>
  <c r="R10" i="22" s="1"/>
  <c r="Q7" i="22"/>
  <c r="R7" i="22"/>
  <c r="Q8" i="22"/>
  <c r="R8" i="22"/>
  <c r="Q3" i="21"/>
  <c r="R3" i="21"/>
  <c r="Q4" i="21"/>
  <c r="R4" i="21"/>
  <c r="Q5" i="21"/>
  <c r="R5" i="21"/>
  <c r="Q6" i="21"/>
  <c r="R6" i="21"/>
  <c r="R10" i="21" s="1"/>
  <c r="Q7" i="21"/>
  <c r="R7" i="21"/>
  <c r="Q8" i="21"/>
  <c r="R8" i="21"/>
  <c r="Q10" i="21"/>
  <c r="Q3" i="20"/>
  <c r="R3" i="20"/>
  <c r="Q4" i="20"/>
  <c r="R4" i="20"/>
  <c r="R10" i="20" s="1"/>
  <c r="Q5" i="20"/>
  <c r="R5" i="20"/>
  <c r="Q6" i="20"/>
  <c r="R6" i="20"/>
  <c r="Q7" i="20"/>
  <c r="R7" i="20"/>
  <c r="Q8" i="20"/>
  <c r="R8" i="20"/>
  <c r="Q10" i="20"/>
  <c r="Q3" i="19"/>
  <c r="R3" i="19"/>
  <c r="R10" i="19" s="1"/>
  <c r="Q4" i="19"/>
  <c r="R4" i="19"/>
  <c r="Q5" i="19"/>
  <c r="R5" i="19"/>
  <c r="Q6" i="19"/>
  <c r="R6" i="19"/>
  <c r="Q7" i="19"/>
  <c r="R7" i="19"/>
  <c r="Q8" i="19"/>
  <c r="R8" i="19"/>
  <c r="Q10" i="19"/>
  <c r="Q11" i="19" s="1"/>
  <c r="Q3" i="18"/>
  <c r="R3" i="18"/>
  <c r="Q4" i="18"/>
  <c r="R4" i="18"/>
  <c r="Q5" i="18"/>
  <c r="R5" i="18"/>
  <c r="Q6" i="18"/>
  <c r="R6" i="18"/>
  <c r="Q7" i="18"/>
  <c r="R7" i="18"/>
  <c r="Q8" i="18"/>
  <c r="R8" i="18"/>
  <c r="Q10" i="18"/>
  <c r="Q12" i="18" s="1"/>
  <c r="R10" i="18"/>
  <c r="E9" i="30" l="1"/>
  <c r="K8" i="30" s="1"/>
  <c r="D14" i="30"/>
  <c r="D13" i="30"/>
  <c r="F4" i="30"/>
  <c r="L7" i="30" s="1"/>
  <c r="E4" i="30"/>
  <c r="K7" i="30" s="1"/>
  <c r="E14" i="30"/>
  <c r="K9" i="30" s="1"/>
  <c r="F14" i="30"/>
  <c r="L9" i="30" s="1"/>
  <c r="F9" i="30"/>
  <c r="L8" i="30" s="1"/>
  <c r="Q11" i="29"/>
  <c r="Q12" i="29"/>
  <c r="Q12" i="28"/>
  <c r="Q14" i="28" s="1"/>
  <c r="Q11" i="27"/>
  <c r="Q12" i="27"/>
  <c r="Q11" i="26"/>
  <c r="Q12" i="26"/>
  <c r="Q11" i="25"/>
  <c r="Q12" i="25"/>
  <c r="Q11" i="24"/>
  <c r="Q12" i="24"/>
  <c r="Q11" i="23"/>
  <c r="Q12" i="23"/>
  <c r="Q14" i="23" s="1"/>
  <c r="Q12" i="22"/>
  <c r="Q11" i="22"/>
  <c r="Q11" i="21"/>
  <c r="Q12" i="21"/>
  <c r="Q12" i="20"/>
  <c r="Q11" i="20"/>
  <c r="Q12" i="19"/>
  <c r="Q11" i="18"/>
  <c r="Q3" i="17" l="1"/>
  <c r="R3" i="17"/>
  <c r="Q4" i="17"/>
  <c r="R4" i="17"/>
  <c r="Q5" i="17"/>
  <c r="R5" i="17"/>
  <c r="R10" i="17" s="1"/>
  <c r="Q6" i="17"/>
  <c r="Q10" i="17" s="1"/>
  <c r="Q11" i="17" s="1"/>
  <c r="R6" i="17"/>
  <c r="Q7" i="17"/>
  <c r="R7" i="17"/>
  <c r="Q8" i="17"/>
  <c r="R8" i="17"/>
  <c r="Q3" i="16"/>
  <c r="Q10" i="16" s="1"/>
  <c r="R3" i="16"/>
  <c r="Q4" i="16"/>
  <c r="R4" i="16"/>
  <c r="Q5" i="16"/>
  <c r="R5" i="16"/>
  <c r="Q6" i="16"/>
  <c r="R6" i="16"/>
  <c r="R10" i="16" s="1"/>
  <c r="Q7" i="16"/>
  <c r="R7" i="16"/>
  <c r="Q8" i="16"/>
  <c r="R8" i="16"/>
  <c r="Q3" i="15"/>
  <c r="R3" i="15"/>
  <c r="Q4" i="15"/>
  <c r="R4" i="15"/>
  <c r="Q5" i="15"/>
  <c r="R5" i="15"/>
  <c r="Q6" i="15"/>
  <c r="R6" i="15"/>
  <c r="R10" i="15" s="1"/>
  <c r="Q7" i="15"/>
  <c r="R7" i="15"/>
  <c r="Q8" i="15"/>
  <c r="R8" i="15"/>
  <c r="Q10" i="15"/>
  <c r="Q11" i="15" s="1"/>
  <c r="Q3" i="14"/>
  <c r="R3" i="14"/>
  <c r="Q4" i="14"/>
  <c r="R4" i="14"/>
  <c r="Q5" i="14"/>
  <c r="R5" i="14"/>
  <c r="Q6" i="14"/>
  <c r="R6" i="14"/>
  <c r="Q7" i="14"/>
  <c r="R7" i="14"/>
  <c r="Q8" i="14"/>
  <c r="R8" i="14"/>
  <c r="Q10" i="14"/>
  <c r="Q12" i="14" s="1"/>
  <c r="R10" i="14"/>
  <c r="Q12" i="17" l="1"/>
  <c r="Q12" i="16"/>
  <c r="Q11" i="16"/>
  <c r="Q12" i="15"/>
  <c r="Q11" i="14"/>
  <c r="Q3" i="13" l="1"/>
  <c r="R3" i="13"/>
  <c r="Q4" i="13"/>
  <c r="R4" i="13"/>
  <c r="Q5" i="13"/>
  <c r="R5" i="13"/>
  <c r="Q6" i="13"/>
  <c r="Q10" i="13" s="1"/>
  <c r="R6" i="13"/>
  <c r="R10" i="13" s="1"/>
  <c r="Q7" i="13"/>
  <c r="R7" i="13"/>
  <c r="Q8" i="13"/>
  <c r="R8" i="13"/>
  <c r="Q3" i="12"/>
  <c r="R3" i="12"/>
  <c r="Q4" i="12"/>
  <c r="R4" i="12"/>
  <c r="Q5" i="12"/>
  <c r="R5" i="12"/>
  <c r="Q6" i="12"/>
  <c r="R6" i="12"/>
  <c r="Q7" i="12"/>
  <c r="R7" i="12"/>
  <c r="Q8" i="12"/>
  <c r="R8" i="12"/>
  <c r="Q10" i="12"/>
  <c r="Q11" i="12" s="1"/>
  <c r="R10" i="12"/>
  <c r="Q3" i="11"/>
  <c r="Q10" i="11" s="1"/>
  <c r="R3" i="11"/>
  <c r="Q4" i="11"/>
  <c r="R4" i="11"/>
  <c r="Q5" i="11"/>
  <c r="R5" i="11"/>
  <c r="Q6" i="11"/>
  <c r="R6" i="11"/>
  <c r="R10" i="11" s="1"/>
  <c r="Q7" i="11"/>
  <c r="R7" i="11"/>
  <c r="Q8" i="11"/>
  <c r="R8" i="11"/>
  <c r="Q3" i="10"/>
  <c r="R3" i="10"/>
  <c r="Q4" i="10"/>
  <c r="R4" i="10"/>
  <c r="Q5" i="10"/>
  <c r="R5" i="10"/>
  <c r="Q6" i="10"/>
  <c r="R6" i="10"/>
  <c r="R10" i="10" s="1"/>
  <c r="Q7" i="10"/>
  <c r="R7" i="10"/>
  <c r="Q8" i="10"/>
  <c r="R8" i="10"/>
  <c r="Q10" i="10"/>
  <c r="Q11" i="13" l="1"/>
  <c r="Q12" i="13"/>
  <c r="Q12" i="12"/>
  <c r="Q11" i="11"/>
  <c r="Q12" i="11"/>
  <c r="Q11" i="10"/>
  <c r="Q12" i="10"/>
  <c r="Q3" i="9" l="1"/>
  <c r="R3" i="9"/>
  <c r="Q4" i="9"/>
  <c r="R4" i="9"/>
  <c r="Q5" i="9"/>
  <c r="R5" i="9"/>
  <c r="Q6" i="9"/>
  <c r="Q10" i="9" s="1"/>
  <c r="Q11" i="9" s="1"/>
  <c r="R6" i="9"/>
  <c r="R10" i="9" s="1"/>
  <c r="Q7" i="9"/>
  <c r="R7" i="9"/>
  <c r="Q8" i="9"/>
  <c r="R8" i="9"/>
  <c r="Q3" i="8"/>
  <c r="R3" i="8"/>
  <c r="Q4" i="8"/>
  <c r="R4" i="8"/>
  <c r="Q5" i="8"/>
  <c r="R5" i="8"/>
  <c r="Q6" i="8"/>
  <c r="R6" i="8"/>
  <c r="Q7" i="8"/>
  <c r="R7" i="8"/>
  <c r="Q8" i="8"/>
  <c r="R8" i="8"/>
  <c r="Q10" i="8"/>
  <c r="Q11" i="8" s="1"/>
  <c r="R10" i="8"/>
  <c r="Q3" i="7"/>
  <c r="R3" i="7"/>
  <c r="Q4" i="7"/>
  <c r="Q10" i="7" s="1"/>
  <c r="R4" i="7"/>
  <c r="Q5" i="7"/>
  <c r="R5" i="7"/>
  <c r="Q6" i="7"/>
  <c r="R6" i="7"/>
  <c r="R10" i="7" s="1"/>
  <c r="Q7" i="7"/>
  <c r="R7" i="7"/>
  <c r="Q8" i="7"/>
  <c r="R8" i="7"/>
  <c r="Q3" i="6"/>
  <c r="R3" i="6"/>
  <c r="Q4" i="6"/>
  <c r="R4" i="6"/>
  <c r="Q5" i="6"/>
  <c r="R5" i="6"/>
  <c r="Q6" i="6"/>
  <c r="Q10" i="6" s="1"/>
  <c r="R6" i="6"/>
  <c r="Q7" i="6"/>
  <c r="R7" i="6"/>
  <c r="Q8" i="6"/>
  <c r="R8" i="6"/>
  <c r="R10" i="6"/>
  <c r="Q12" i="9" l="1"/>
  <c r="Q12" i="8"/>
  <c r="Q11" i="7"/>
  <c r="Q12" i="7"/>
  <c r="Q12" i="6"/>
  <c r="Q11" i="6"/>
  <c r="Q3" i="5" l="1"/>
  <c r="Q10" i="5" s="1"/>
  <c r="R3" i="5"/>
  <c r="Q4" i="5"/>
  <c r="R4" i="5"/>
  <c r="Q5" i="5"/>
  <c r="R5" i="5"/>
  <c r="R10" i="5" s="1"/>
  <c r="Q6" i="5"/>
  <c r="R6" i="5"/>
  <c r="Q7" i="5"/>
  <c r="R7" i="5"/>
  <c r="Q8" i="5"/>
  <c r="R8" i="5"/>
  <c r="Q3" i="4"/>
  <c r="Q10" i="4" s="1"/>
  <c r="R3" i="4"/>
  <c r="Q4" i="4"/>
  <c r="R4" i="4"/>
  <c r="Q5" i="4"/>
  <c r="R5" i="4"/>
  <c r="Q6" i="4"/>
  <c r="R6" i="4"/>
  <c r="Q7" i="4"/>
  <c r="R7" i="4"/>
  <c r="Q8" i="4"/>
  <c r="R8" i="4"/>
  <c r="R10" i="4"/>
  <c r="Q3" i="3"/>
  <c r="R3" i="3"/>
  <c r="Q4" i="3"/>
  <c r="R4" i="3"/>
  <c r="Q5" i="3"/>
  <c r="R5" i="3"/>
  <c r="Q6" i="3"/>
  <c r="R6" i="3"/>
  <c r="Q7" i="3"/>
  <c r="R7" i="3"/>
  <c r="Q8" i="3"/>
  <c r="R8" i="3"/>
  <c r="Q10" i="3"/>
  <c r="Q11" i="3" s="1"/>
  <c r="R10" i="3"/>
  <c r="Q3" i="2"/>
  <c r="R3" i="2"/>
  <c r="Q4" i="2"/>
  <c r="R4" i="2"/>
  <c r="Q5" i="2"/>
  <c r="R5" i="2"/>
  <c r="Q6" i="2"/>
  <c r="Q10" i="2" s="1"/>
  <c r="R6" i="2"/>
  <c r="Q7" i="2"/>
  <c r="R7" i="2"/>
  <c r="Q8" i="2"/>
  <c r="R8" i="2"/>
  <c r="R10" i="2"/>
  <c r="Q11" i="5" l="1"/>
  <c r="Q12" i="5"/>
  <c r="Q11" i="4"/>
  <c r="Q12" i="4"/>
  <c r="Q12" i="3"/>
  <c r="Q12" i="2"/>
  <c r="Q11" i="2"/>
  <c r="J20" i="1" l="1"/>
  <c r="J19" i="1"/>
  <c r="J18" i="1"/>
  <c r="J17" i="1"/>
  <c r="J6" i="1" l="1"/>
  <c r="J5" i="1"/>
  <c r="J4" i="1"/>
  <c r="J3" i="1"/>
  <c r="B20" i="1" l="1"/>
  <c r="B19" i="1"/>
  <c r="B18" i="1"/>
  <c r="B17" i="1"/>
  <c r="B13" i="1" l="1"/>
  <c r="B12" i="1"/>
  <c r="B11" i="1"/>
  <c r="B10" i="1"/>
  <c r="B6" i="1" l="1"/>
  <c r="B5" i="1"/>
  <c r="B4" i="1"/>
  <c r="B3" i="1"/>
  <c r="J13" i="1"/>
  <c r="J12" i="1"/>
  <c r="J11" i="1"/>
  <c r="J10" i="1"/>
  <c r="L17" i="1" l="1"/>
  <c r="L18" i="1" l="1"/>
  <c r="L20" i="1"/>
  <c r="L19" i="1"/>
  <c r="N17" i="1" l="1"/>
  <c r="G28" i="1" s="1"/>
  <c r="M17" i="1"/>
  <c r="F28" i="1" s="1"/>
  <c r="L11" i="1" l="1"/>
  <c r="L12" i="1"/>
  <c r="L13" i="1"/>
  <c r="L10" i="1"/>
  <c r="L5" i="1" l="1"/>
  <c r="L6" i="1"/>
  <c r="L3" i="1"/>
  <c r="L4" i="1"/>
  <c r="M10" i="1" l="1"/>
  <c r="F27" i="1" s="1"/>
  <c r="N10" i="1"/>
  <c r="G27" i="1" s="1"/>
  <c r="M3" i="1"/>
  <c r="F25" i="1" s="1"/>
  <c r="N3" i="1"/>
  <c r="G25" i="1" s="1"/>
  <c r="D17" i="1" l="1"/>
  <c r="D19" i="1"/>
  <c r="D18" i="1"/>
  <c r="D20" i="1"/>
  <c r="F17" i="1" l="1"/>
  <c r="G24" i="1" s="1"/>
  <c r="E17" i="1"/>
  <c r="F24" i="1" s="1"/>
  <c r="D10" i="1"/>
  <c r="D12" i="1" l="1"/>
  <c r="D11" i="1"/>
  <c r="D13" i="1"/>
  <c r="F10" i="1" l="1"/>
  <c r="G26" i="1" s="1"/>
  <c r="E10" i="1" l="1"/>
  <c r="F26" i="1" s="1"/>
  <c r="D3" i="1" l="1"/>
  <c r="D5" i="1"/>
  <c r="D6" i="1"/>
  <c r="D4" i="1"/>
  <c r="F3" i="1" l="1"/>
  <c r="G23" i="1" s="1"/>
  <c r="E3" i="1"/>
  <c r="F23" i="1" s="1"/>
</calcChain>
</file>

<file path=xl/sharedStrings.xml><?xml version="1.0" encoding="utf-8"?>
<sst xmlns="http://schemas.openxmlformats.org/spreadsheetml/2006/main" count="744" uniqueCount="36">
  <si>
    <t>untreated</t>
  </si>
  <si>
    <t>plasma 1</t>
  </si>
  <si>
    <t>plasma 2</t>
  </si>
  <si>
    <t>plasma 3</t>
  </si>
  <si>
    <t>Amino</t>
  </si>
  <si>
    <t>DVB</t>
  </si>
  <si>
    <t>Epoxy</t>
  </si>
  <si>
    <t>STABWN</t>
  </si>
  <si>
    <t>Epoxy Butyl</t>
  </si>
  <si>
    <t>Octadecyl</t>
  </si>
  <si>
    <t>Epoxy-Butyl</t>
  </si>
  <si>
    <t>Polystyrene</t>
  </si>
  <si>
    <t>Sample</t>
  </si>
  <si>
    <t>raw data</t>
  </si>
  <si>
    <t>Residual activity [%]</t>
  </si>
  <si>
    <t>Mean</t>
  </si>
  <si>
    <t>H</t>
  </si>
  <si>
    <t>G</t>
  </si>
  <si>
    <t>Average activity</t>
  </si>
  <si>
    <t>StabW</t>
  </si>
  <si>
    <t>raw activity</t>
  </si>
  <si>
    <t>R2</t>
  </si>
  <si>
    <t>R1</t>
  </si>
  <si>
    <t>time [s]</t>
  </si>
  <si>
    <t>c</t>
  </si>
  <si>
    <t>Activity/Enzyme</t>
  </si>
  <si>
    <t>Final protein concentration [µM]</t>
  </si>
  <si>
    <t>P3</t>
  </si>
  <si>
    <t>P2</t>
  </si>
  <si>
    <t>P1</t>
  </si>
  <si>
    <t>EziG3</t>
  </si>
  <si>
    <t>EziG2</t>
  </si>
  <si>
    <t>EziG1</t>
  </si>
  <si>
    <t>mean</t>
  </si>
  <si>
    <t>residual activity [%]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</si>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</sst>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b/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BAD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1" xfId="0" applyFill="1" applyBorder="1"/>
    <xf numFmtId="0" fontId="0" fillId="4" borderId="2" xfId="0" applyFill="1" applyBorder="1"/>
    <xf numFmtId="0" fontId="0" fillId="4" borderId="1" xfId="0" applyFill="1" applyBorder="1"/>
    <xf numFmtId="0" fontId="0" fillId="5" borderId="2" xfId="0" applyFill="1" applyBorder="1"/>
    <xf numFmtId="0" fontId="0" fillId="5" borderId="1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0" fillId="0" borderId="1" xfId="0" applyBorder="1"/>
    <xf numFmtId="0" fontId="1" fillId="6" borderId="2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1" fillId="7" borderId="2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13" xfId="0" applyBorder="1"/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2" fillId="0" borderId="0" xfId="1"/>
    <xf numFmtId="0" fontId="3" fillId="8" borderId="0" xfId="1" applyFont="1" applyFill="1" applyAlignment="1">
      <alignment horizontal="center" vertical="center"/>
    </xf>
    <xf numFmtId="0" fontId="5" fillId="9" borderId="14" xfId="2" applyFont="1" applyFill="1" applyBorder="1" applyAlignment="1">
      <alignment horizontal="center" vertical="center" wrapText="1"/>
    </xf>
    <xf numFmtId="0" fontId="5" fillId="10" borderId="14" xfId="2" applyFont="1" applyFill="1" applyBorder="1" applyAlignment="1">
      <alignment horizontal="center" vertical="center" wrapText="1"/>
    </xf>
    <xf numFmtId="0" fontId="5" fillId="11" borderId="14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6" fillId="13" borderId="14" xfId="2" applyFont="1" applyFill="1" applyBorder="1" applyAlignment="1">
      <alignment horizontal="center" vertical="center" wrapText="1"/>
    </xf>
    <xf numFmtId="0" fontId="5" fillId="14" borderId="14" xfId="2" applyFont="1" applyFill="1" applyBorder="1" applyAlignment="1">
      <alignment horizontal="center" vertical="center" wrapText="1"/>
    </xf>
    <xf numFmtId="0" fontId="5" fillId="15" borderId="14" xfId="2" applyFont="1" applyFill="1" applyBorder="1" applyAlignment="1">
      <alignment horizontal="center" vertical="center" wrapText="1"/>
    </xf>
    <xf numFmtId="0" fontId="5" fillId="16" borderId="14" xfId="2" applyFont="1" applyFill="1" applyBorder="1" applyAlignment="1">
      <alignment horizontal="center" vertical="center" wrapText="1"/>
    </xf>
    <xf numFmtId="0" fontId="5" fillId="17" borderId="14" xfId="2" applyFont="1" applyFill="1" applyBorder="1" applyAlignment="1">
      <alignment horizontal="center" vertical="center" wrapText="1"/>
    </xf>
    <xf numFmtId="0" fontId="5" fillId="18" borderId="14" xfId="2" applyFont="1" applyFill="1" applyBorder="1" applyAlignment="1">
      <alignment horizontal="center" vertical="center" wrapText="1"/>
    </xf>
    <xf numFmtId="0" fontId="5" fillId="19" borderId="14" xfId="2" applyFont="1" applyFill="1" applyBorder="1" applyAlignment="1">
      <alignment horizontal="center" vertical="center" wrapText="1"/>
    </xf>
    <xf numFmtId="0" fontId="5" fillId="20" borderId="14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 indent="1"/>
    </xf>
    <xf numFmtId="0" fontId="5" fillId="0" borderId="14" xfId="2" applyFont="1" applyBorder="1" applyAlignment="1">
      <alignment horizontal="center" vertical="center" wrapText="1"/>
    </xf>
    <xf numFmtId="0" fontId="8" fillId="13" borderId="14" xfId="1" applyFont="1" applyFill="1" applyBorder="1" applyAlignment="1">
      <alignment horizontal="center" vertical="center" wrapText="1"/>
    </xf>
    <xf numFmtId="0" fontId="2" fillId="13" borderId="14" xfId="1" applyFill="1" applyBorder="1" applyAlignment="1">
      <alignment horizontal="left" vertical="center" wrapText="1" indent="1"/>
    </xf>
    <xf numFmtId="0" fontId="2" fillId="0" borderId="1" xfId="1" applyBorder="1"/>
    <xf numFmtId="0" fontId="3" fillId="8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5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0" applyFont="1"/>
  </cellXfs>
  <cellStyles count="3">
    <cellStyle name="Standard" xfId="0" builtinId="0"/>
    <cellStyle name="Standard 2" xfId="1" xr:uid="{9248C7E9-83AF-8444-8BD4-39D1A4EB7A5E}"/>
    <cellStyle name="Standard 2 2" xfId="2" xr:uid="{E7594F32-3CF0-5540-ACE6-590E68037146}"/>
  </cellStyles>
  <dxfs count="0"/>
  <tableStyles count="0" defaultTableStyle="TableStyleMedium2" defaultPivotStyle="PivotStyleLight16"/>
  <colors>
    <mruColors>
      <color rgb="FFFFAE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GapA_Amino_untreated!$Q$2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GapA_Amino_untreated!$Q$3:$Q$8</c:f>
              <c:numCache>
                <c:formatCode>General</c:formatCode>
                <c:ptCount val="6"/>
                <c:pt idx="0">
                  <c:v>0.111</c:v>
                </c:pt>
                <c:pt idx="1">
                  <c:v>0.13200000000000001</c:v>
                </c:pt>
                <c:pt idx="2">
                  <c:v>0.16700000000000001</c:v>
                </c:pt>
                <c:pt idx="3">
                  <c:v>0.185</c:v>
                </c:pt>
                <c:pt idx="4">
                  <c:v>0.20799999999999999</c:v>
                </c:pt>
                <c:pt idx="5">
                  <c:v>0.222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0C-9B4F-8168-3529666EB122}"/>
            </c:ext>
          </c:extLst>
        </c:ser>
        <c:ser>
          <c:idx val="1"/>
          <c:order val="1"/>
          <c:tx>
            <c:strRef>
              <c:f>GapA_Amino_untreated!$R$2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GapA_Amino_untreated!$R$3:$R$8</c:f>
              <c:numCache>
                <c:formatCode>General</c:formatCode>
                <c:ptCount val="6"/>
                <c:pt idx="0">
                  <c:v>0.107</c:v>
                </c:pt>
                <c:pt idx="1">
                  <c:v>0.13500000000000001</c:v>
                </c:pt>
                <c:pt idx="2">
                  <c:v>0.16200000000000001</c:v>
                </c:pt>
                <c:pt idx="3">
                  <c:v>0.193</c:v>
                </c:pt>
                <c:pt idx="4">
                  <c:v>0.222</c:v>
                </c:pt>
                <c:pt idx="5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0C-9B4F-8168-3529666EB122}"/>
            </c:ext>
          </c:extLst>
        </c:ser>
        <c:ser>
          <c:idx val="2"/>
          <c:order val="2"/>
          <c:tx>
            <c:strRef>
              <c:f>GapA_Amino_untreated!$S$2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GapA_Amino_untreated!$P$3:$P$8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0C-9B4F-8168-3529666EB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GapA_Amino_untreated!$A$405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GapA_Epoxy_PlasmaR1!$Q$3:$Q$8</c:f>
              <c:numCache>
                <c:formatCode>General</c:formatCode>
                <c:ptCount val="6"/>
                <c:pt idx="0">
                  <c:v>0.112</c:v>
                </c:pt>
                <c:pt idx="1">
                  <c:v>0.104</c:v>
                </c:pt>
                <c:pt idx="2">
                  <c:v>0.107</c:v>
                </c:pt>
                <c:pt idx="3">
                  <c:v>0.112</c:v>
                </c:pt>
                <c:pt idx="4">
                  <c:v>0.122</c:v>
                </c:pt>
                <c:pt idx="5">
                  <c:v>0.13100000000000001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1-694B-999C-2BC9E8AA2E66}"/>
            </c:ext>
          </c:extLst>
        </c:ser>
        <c:ser>
          <c:idx val="1"/>
          <c:order val="1"/>
          <c:tx>
            <c:strRef>
              <c:f>GapA_Epoxy_PlasmaR1!$R$2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GapA_Epoxy_PlasmaR1!$R$3:$R$8</c:f>
              <c:numCache>
                <c:formatCode>General</c:formatCode>
                <c:ptCount val="6"/>
                <c:pt idx="0">
                  <c:v>0.107</c:v>
                </c:pt>
                <c:pt idx="1">
                  <c:v>0.105</c:v>
                </c:pt>
                <c:pt idx="2">
                  <c:v>0.11</c:v>
                </c:pt>
                <c:pt idx="3">
                  <c:v>0.123</c:v>
                </c:pt>
                <c:pt idx="4">
                  <c:v>0.13300000000000001</c:v>
                </c:pt>
                <c:pt idx="5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41-694B-999C-2BC9E8AA2E66}"/>
            </c:ext>
          </c:extLst>
        </c:ser>
        <c:ser>
          <c:idx val="2"/>
          <c:order val="2"/>
          <c:tx>
            <c:strRef>
              <c:f>GapA_Epoxy_PlasmaR1!$S$2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41-694B-999C-2BC9E8AA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GapA_Epoxy_PlasmaR2!$Q$3:$Q$8</c:f>
              <c:numCache>
                <c:formatCode>General</c:formatCode>
                <c:ptCount val="6"/>
                <c:pt idx="0">
                  <c:v>0.105</c:v>
                </c:pt>
                <c:pt idx="1">
                  <c:v>0.107</c:v>
                </c:pt>
                <c:pt idx="2">
                  <c:v>0.11</c:v>
                </c:pt>
                <c:pt idx="3">
                  <c:v>0.114</c:v>
                </c:pt>
                <c:pt idx="4">
                  <c:v>0.11799999999999999</c:v>
                </c:pt>
                <c:pt idx="5">
                  <c:v>0.125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9E-C441-B10D-D5390968E162}"/>
            </c:ext>
          </c:extLst>
        </c:ser>
        <c:ser>
          <c:idx val="1"/>
          <c:order val="1"/>
          <c:tx>
            <c:strRef>
              <c:f>GapA_Epoxy_PlasmaR2!$R$2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GapA_Epoxy_PlasmaR2!$R$3:$R$8</c:f>
              <c:numCache>
                <c:formatCode>General</c:formatCode>
                <c:ptCount val="6"/>
                <c:pt idx="0">
                  <c:v>0.106</c:v>
                </c:pt>
                <c:pt idx="1">
                  <c:v>0.108</c:v>
                </c:pt>
                <c:pt idx="2">
                  <c:v>0.111</c:v>
                </c:pt>
                <c:pt idx="3">
                  <c:v>0.11700000000000001</c:v>
                </c:pt>
                <c:pt idx="4">
                  <c:v>0.125</c:v>
                </c:pt>
                <c:pt idx="5">
                  <c:v>0.13300000000000001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9E-C441-B10D-D5390968E162}"/>
            </c:ext>
          </c:extLst>
        </c:ser>
        <c:ser>
          <c:idx val="2"/>
          <c:order val="2"/>
          <c:tx>
            <c:strRef>
              <c:f>GapA_Epoxy_PlasmaR2!$S$2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9E-C441-B10D-D5390968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GapA_Epoxy_PlasmaR3!$Q$3:$Q$8</c:f>
              <c:numCache>
                <c:formatCode>General</c:formatCode>
                <c:ptCount val="6"/>
                <c:pt idx="0">
                  <c:v>0.105</c:v>
                </c:pt>
                <c:pt idx="1">
                  <c:v>0.109</c:v>
                </c:pt>
                <c:pt idx="2">
                  <c:v>0.115</c:v>
                </c:pt>
                <c:pt idx="3">
                  <c:v>0.11899999999999999</c:v>
                </c:pt>
                <c:pt idx="4">
                  <c:v>0.126</c:v>
                </c:pt>
                <c:pt idx="5">
                  <c:v>0.13200000000000001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C3-9644-A62C-4A94B44EF945}"/>
            </c:ext>
          </c:extLst>
        </c:ser>
        <c:ser>
          <c:idx val="1"/>
          <c:order val="1"/>
          <c:tx>
            <c:strRef>
              <c:f>GapA_Epoxy_PlasmaR3!$R$2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GapA_Epoxy_PlasmaR3!$R$3:$R$8</c:f>
              <c:numCache>
                <c:formatCode>General</c:formatCode>
                <c:ptCount val="6"/>
                <c:pt idx="0">
                  <c:v>0.104</c:v>
                </c:pt>
                <c:pt idx="1">
                  <c:v>0.106</c:v>
                </c:pt>
                <c:pt idx="2">
                  <c:v>0.113</c:v>
                </c:pt>
                <c:pt idx="3">
                  <c:v>0.114</c:v>
                </c:pt>
                <c:pt idx="4">
                  <c:v>0.11700000000000001</c:v>
                </c:pt>
                <c:pt idx="5">
                  <c:v>0.128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C3-9644-A62C-4A94B44EF945}"/>
            </c:ext>
          </c:extLst>
        </c:ser>
        <c:ser>
          <c:idx val="2"/>
          <c:order val="2"/>
          <c:tx>
            <c:strRef>
              <c:f>GapA_Epoxy_PlasmaR3!$S$2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C3-9644-A62C-4A94B44EF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GapA_EpoxyButyl_untreated!$Q$2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GapA_EpoxyButyl_untreated!$Q$3:$Q$8</c:f>
              <c:numCache>
                <c:formatCode>General</c:formatCode>
                <c:ptCount val="6"/>
                <c:pt idx="0">
                  <c:v>0.113</c:v>
                </c:pt>
                <c:pt idx="1">
                  <c:v>0.127</c:v>
                </c:pt>
                <c:pt idx="2">
                  <c:v>0.14399999999999999</c:v>
                </c:pt>
                <c:pt idx="3">
                  <c:v>0.16400000000000001</c:v>
                </c:pt>
                <c:pt idx="4">
                  <c:v>0.192</c:v>
                </c:pt>
                <c:pt idx="5">
                  <c:v>0.222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54-E746-B1E4-E1C189484433}"/>
            </c:ext>
          </c:extLst>
        </c:ser>
        <c:ser>
          <c:idx val="1"/>
          <c:order val="1"/>
          <c:tx>
            <c:strRef>
              <c:f>GapA_EpoxyButyl_untreated!$R$2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GapA_EpoxyButyl_untreated!$R$3:$R$8</c:f>
              <c:numCache>
                <c:formatCode>General</c:formatCode>
                <c:ptCount val="6"/>
                <c:pt idx="0">
                  <c:v>0.114</c:v>
                </c:pt>
                <c:pt idx="1">
                  <c:v>0.129</c:v>
                </c:pt>
                <c:pt idx="2">
                  <c:v>0.14000000000000001</c:v>
                </c:pt>
                <c:pt idx="3">
                  <c:v>0.16600000000000001</c:v>
                </c:pt>
                <c:pt idx="4">
                  <c:v>0.19</c:v>
                </c:pt>
                <c:pt idx="5">
                  <c:v>0.224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54-E746-B1E4-E1C189484433}"/>
            </c:ext>
          </c:extLst>
        </c:ser>
        <c:ser>
          <c:idx val="2"/>
          <c:order val="2"/>
          <c:tx>
            <c:strRef>
              <c:f>GapA_EpoxyButyl_untreated!$S$2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GapA_EpoxyButyl_untreated!$P$3:$P$8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54-E746-B1E4-E1C189484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GapA_EpoxyButyl_untreated!$A$405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GapA_EpoxyButyl_PlasmaR1!$Q$2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GapA_EpoxyButyl_PlasmaR1!$Q$3:$Q$8</c:f>
              <c:numCache>
                <c:formatCode>General</c:formatCode>
                <c:ptCount val="6"/>
                <c:pt idx="0">
                  <c:v>0.105</c:v>
                </c:pt>
                <c:pt idx="1">
                  <c:v>0.12</c:v>
                </c:pt>
                <c:pt idx="2">
                  <c:v>0.13400000000000001</c:v>
                </c:pt>
                <c:pt idx="3">
                  <c:v>0.154</c:v>
                </c:pt>
                <c:pt idx="4">
                  <c:v>0.16600000000000001</c:v>
                </c:pt>
                <c:pt idx="5">
                  <c:v>0.182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55-5846-9056-8783751DAF9A}"/>
            </c:ext>
          </c:extLst>
        </c:ser>
        <c:ser>
          <c:idx val="1"/>
          <c:order val="1"/>
          <c:tx>
            <c:strRef>
              <c:f>GapA_EpoxyButyl_PlasmaR1!$R$2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GapA_EpoxyButyl_PlasmaR1!$R$3:$R$8</c:f>
              <c:numCache>
                <c:formatCode>General</c:formatCode>
                <c:ptCount val="6"/>
                <c:pt idx="0">
                  <c:v>0.10299999999999999</c:v>
                </c:pt>
                <c:pt idx="1">
                  <c:v>0.11799999999999999</c:v>
                </c:pt>
                <c:pt idx="2">
                  <c:v>0.127</c:v>
                </c:pt>
                <c:pt idx="3">
                  <c:v>0.14799999999999999</c:v>
                </c:pt>
                <c:pt idx="4">
                  <c:v>0.158</c:v>
                </c:pt>
                <c:pt idx="5">
                  <c:v>0.17199999999999999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55-5846-9056-8783751DAF9A}"/>
            </c:ext>
          </c:extLst>
        </c:ser>
        <c:ser>
          <c:idx val="2"/>
          <c:order val="2"/>
          <c:tx>
            <c:strRef>
              <c:f>GapA_EpoxyButyl_PlasmaR1!$S$2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GapA_EpoxyButyl_PlasmaR1!$P$3:$P$8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55-5846-9056-8783751DA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GapA_EpoxyButyl_PlasmaR1!$A$405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GapA_EpoxyButyl_PlasmaR2!$Q$2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GapA_EpoxyButyl_PlasmaR2!$Q$3:$Q$8</c:f>
              <c:numCache>
                <c:formatCode>General</c:formatCode>
                <c:ptCount val="6"/>
                <c:pt idx="0">
                  <c:v>0.106</c:v>
                </c:pt>
                <c:pt idx="1">
                  <c:v>0.123</c:v>
                </c:pt>
                <c:pt idx="2">
                  <c:v>0.125</c:v>
                </c:pt>
                <c:pt idx="3">
                  <c:v>0.13200000000000001</c:v>
                </c:pt>
                <c:pt idx="4">
                  <c:v>0.155</c:v>
                </c:pt>
                <c:pt idx="5">
                  <c:v>0.17899999999999999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76-6F4C-940E-5A0298B1CE8B}"/>
            </c:ext>
          </c:extLst>
        </c:ser>
        <c:ser>
          <c:idx val="1"/>
          <c:order val="1"/>
          <c:tx>
            <c:strRef>
              <c:f>GapA_EpoxyButyl_PlasmaR2!$R$2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GapA_EpoxyButyl_PlasmaR2!$R$3:$R$8</c:f>
              <c:numCache>
                <c:formatCode>General</c:formatCode>
                <c:ptCount val="6"/>
                <c:pt idx="0">
                  <c:v>0.112</c:v>
                </c:pt>
                <c:pt idx="1">
                  <c:v>0.113</c:v>
                </c:pt>
                <c:pt idx="2">
                  <c:v>0.13600000000000001</c:v>
                </c:pt>
                <c:pt idx="3">
                  <c:v>0.14599999999999999</c:v>
                </c:pt>
                <c:pt idx="4">
                  <c:v>0.157</c:v>
                </c:pt>
                <c:pt idx="5">
                  <c:v>0.17899999999999999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76-6F4C-940E-5A0298B1CE8B}"/>
            </c:ext>
          </c:extLst>
        </c:ser>
        <c:ser>
          <c:idx val="2"/>
          <c:order val="2"/>
          <c:tx>
            <c:strRef>
              <c:f>GapA_EpoxyButyl_PlasmaR2!$S$2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GapA_EpoxyButyl_PlasmaR2!$P$3:$P$8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76-6F4C-940E-5A0298B1C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GapA_EpoxyButyl_PlasmaR2!$A$405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GapA_EpoxyButyl_PlasmaR3!$Q$2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GapA_EpoxyButyl_PlasmaR3!$Q$3:$Q$8</c:f>
              <c:numCache>
                <c:formatCode>General</c:formatCode>
                <c:ptCount val="6"/>
                <c:pt idx="0">
                  <c:v>0.10199999999999999</c:v>
                </c:pt>
                <c:pt idx="1">
                  <c:v>0.11700000000000001</c:v>
                </c:pt>
                <c:pt idx="2">
                  <c:v>0.14000000000000001</c:v>
                </c:pt>
                <c:pt idx="3">
                  <c:v>0.155</c:v>
                </c:pt>
                <c:pt idx="4">
                  <c:v>0.16700000000000001</c:v>
                </c:pt>
                <c:pt idx="5">
                  <c:v>0.17899999999999999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33-5A49-A2EF-ED7041F39D0B}"/>
            </c:ext>
          </c:extLst>
        </c:ser>
        <c:ser>
          <c:idx val="1"/>
          <c:order val="1"/>
          <c:tx>
            <c:strRef>
              <c:f>GapA_EpoxyButyl_PlasmaR3!$R$2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GapA_EpoxyButyl_PlasmaR3!$R$3:$R$8</c:f>
              <c:numCache>
                <c:formatCode>General</c:formatCode>
                <c:ptCount val="6"/>
                <c:pt idx="0">
                  <c:v>0.10100000000000001</c:v>
                </c:pt>
                <c:pt idx="1">
                  <c:v>0.126</c:v>
                </c:pt>
                <c:pt idx="2">
                  <c:v>0.14299999999999999</c:v>
                </c:pt>
                <c:pt idx="3">
                  <c:v>0.155</c:v>
                </c:pt>
                <c:pt idx="4">
                  <c:v>0.17599999999999999</c:v>
                </c:pt>
                <c:pt idx="5">
                  <c:v>0.17899999999999999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33-5A49-A2EF-ED7041F39D0B}"/>
            </c:ext>
          </c:extLst>
        </c:ser>
        <c:ser>
          <c:idx val="2"/>
          <c:order val="2"/>
          <c:tx>
            <c:strRef>
              <c:f>GapA_EpoxyButyl_PlasmaR3!$S$2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GapA_EpoxyButyl_PlasmaR3!$P$3:$P$8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GapA_EpoxyButyl_PlasmaR3!$S$3:$S$8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33-5A49-A2EF-ED7041F39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GapA_EpoxyButyl_PlasmaR3!$A$405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GapA_Octadecyl_untreated!$Q$2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GapA_Octadecyl_untreated!$Q$3:$Q$8</c:f>
              <c:numCache>
                <c:formatCode>General</c:formatCode>
                <c:ptCount val="6"/>
                <c:pt idx="0">
                  <c:v>0.115</c:v>
                </c:pt>
                <c:pt idx="1">
                  <c:v>0.13200000000000001</c:v>
                </c:pt>
                <c:pt idx="2">
                  <c:v>0.156</c:v>
                </c:pt>
                <c:pt idx="3">
                  <c:v>0.17799999999999999</c:v>
                </c:pt>
                <c:pt idx="4">
                  <c:v>0.20300000000000001</c:v>
                </c:pt>
                <c:pt idx="5">
                  <c:v>0.221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B-9942-879D-59FC9827E631}"/>
            </c:ext>
          </c:extLst>
        </c:ser>
        <c:ser>
          <c:idx val="1"/>
          <c:order val="1"/>
          <c:tx>
            <c:strRef>
              <c:f>GapA_Octadecyl_untreated!$R$2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GapA_Octadecyl_untreated!$R$3:$R$8</c:f>
              <c:numCache>
                <c:formatCode>General</c:formatCode>
                <c:ptCount val="6"/>
                <c:pt idx="0">
                  <c:v>0.114</c:v>
                </c:pt>
                <c:pt idx="1">
                  <c:v>0.13</c:v>
                </c:pt>
                <c:pt idx="2">
                  <c:v>0.153</c:v>
                </c:pt>
                <c:pt idx="3">
                  <c:v>0.18</c:v>
                </c:pt>
                <c:pt idx="4">
                  <c:v>0.20300000000000001</c:v>
                </c:pt>
                <c:pt idx="5">
                  <c:v>0.22500000000000001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8B-9942-879D-59FC9827E631}"/>
            </c:ext>
          </c:extLst>
        </c:ser>
        <c:ser>
          <c:idx val="2"/>
          <c:order val="2"/>
          <c:tx>
            <c:strRef>
              <c:f>GapA_Octadecyl_untreated!$S$2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GapA_Octadecyl_untreated!$P$3:$P$8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8B-9942-879D-59FC9827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GapA_Octadecyl_untreated!$A$405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GapA_Octadecyl_PlasmaR1!$Q$2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GapA_Octadecyl_PlasmaR1!$Q$3:$Q$8</c:f>
              <c:numCache>
                <c:formatCode>General</c:formatCode>
                <c:ptCount val="6"/>
                <c:pt idx="0">
                  <c:v>0.108</c:v>
                </c:pt>
                <c:pt idx="1">
                  <c:v>0.112</c:v>
                </c:pt>
                <c:pt idx="2">
                  <c:v>0.126</c:v>
                </c:pt>
                <c:pt idx="3">
                  <c:v>0.14399999999999999</c:v>
                </c:pt>
                <c:pt idx="4">
                  <c:v>0.16700000000000001</c:v>
                </c:pt>
                <c:pt idx="5">
                  <c:v>0.186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C9-5940-978A-85FBCFA42AC5}"/>
            </c:ext>
          </c:extLst>
        </c:ser>
        <c:ser>
          <c:idx val="1"/>
          <c:order val="1"/>
          <c:tx>
            <c:strRef>
              <c:f>GapA_Octadecyl_PlasmaR1!$R$2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GapA_Octadecyl_PlasmaR1!$R$3:$R$8</c:f>
              <c:numCache>
                <c:formatCode>General</c:formatCode>
                <c:ptCount val="6"/>
                <c:pt idx="0">
                  <c:v>0.10299999999999999</c:v>
                </c:pt>
                <c:pt idx="1">
                  <c:v>0.109</c:v>
                </c:pt>
                <c:pt idx="2">
                  <c:v>0.12</c:v>
                </c:pt>
                <c:pt idx="3">
                  <c:v>0.13500000000000001</c:v>
                </c:pt>
                <c:pt idx="4">
                  <c:v>0.14699999999999999</c:v>
                </c:pt>
                <c:pt idx="5">
                  <c:v>0.16900000000000001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C9-5940-978A-85FBCFA42AC5}"/>
            </c:ext>
          </c:extLst>
        </c:ser>
        <c:ser>
          <c:idx val="2"/>
          <c:order val="2"/>
          <c:tx>
            <c:strRef>
              <c:f>GapA_Octadecyl_PlasmaR1!$S$2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GapA_Octadecyl_PlasmaR1!$P$3:$P$8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C9-5940-978A-85FBCFA4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GapA_Octadecyl_PlasmaR1!$A$405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GapA_Octadecyl_PlasmaR2!$Q$2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GapA_Octadecyl_PlasmaR2!$Q$3:$Q$8</c:f>
              <c:numCache>
                <c:formatCode>General</c:formatCode>
                <c:ptCount val="6"/>
                <c:pt idx="0">
                  <c:v>0.107</c:v>
                </c:pt>
                <c:pt idx="1">
                  <c:v>0.109</c:v>
                </c:pt>
                <c:pt idx="2">
                  <c:v>0.12</c:v>
                </c:pt>
                <c:pt idx="3">
                  <c:v>0.13700000000000001</c:v>
                </c:pt>
                <c:pt idx="4">
                  <c:v>0.154</c:v>
                </c:pt>
                <c:pt idx="5">
                  <c:v>0.17399999999999999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90-F040-940A-E451AEE731A3}"/>
            </c:ext>
          </c:extLst>
        </c:ser>
        <c:ser>
          <c:idx val="1"/>
          <c:order val="1"/>
          <c:tx>
            <c:strRef>
              <c:f>GapA_Octadecyl_PlasmaR2!$R$2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GapA_Octadecyl_PlasmaR2!$R$3:$R$8</c:f>
              <c:numCache>
                <c:formatCode>General</c:formatCode>
                <c:ptCount val="6"/>
                <c:pt idx="0">
                  <c:v>0.10199999999999999</c:v>
                </c:pt>
                <c:pt idx="1">
                  <c:v>0.108</c:v>
                </c:pt>
                <c:pt idx="2">
                  <c:v>0.11700000000000001</c:v>
                </c:pt>
                <c:pt idx="3">
                  <c:v>0.13200000000000001</c:v>
                </c:pt>
                <c:pt idx="4">
                  <c:v>0.14499999999999999</c:v>
                </c:pt>
                <c:pt idx="5">
                  <c:v>0.17100000000000001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90-F040-940A-E451AEE731A3}"/>
            </c:ext>
          </c:extLst>
        </c:ser>
        <c:ser>
          <c:idx val="2"/>
          <c:order val="2"/>
          <c:tx>
            <c:strRef>
              <c:f>GapA_Octadecyl_PlasmaR2!$S$2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GapA_Octadecyl_PlasmaR2!$P$3:$P$8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90-F040-940A-E451AEE73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GapA_Octadecyl_PlasmaR2!$A$405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GapA_Amino_PlasmaR1!$Q$2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GapA_Amino_PlasmaR1!$Q$3:$Q$8</c:f>
              <c:numCache>
                <c:formatCode>General</c:formatCode>
                <c:ptCount val="6"/>
                <c:pt idx="0">
                  <c:v>0.108</c:v>
                </c:pt>
                <c:pt idx="1">
                  <c:v>0.13600000000000001</c:v>
                </c:pt>
                <c:pt idx="2">
                  <c:v>0.16600000000000001</c:v>
                </c:pt>
                <c:pt idx="3">
                  <c:v>0.19700000000000001</c:v>
                </c:pt>
                <c:pt idx="4">
                  <c:v>0.20699999999999999</c:v>
                </c:pt>
                <c:pt idx="5">
                  <c:v>0.22500000000000001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73-E24D-807B-1DD569BFE15F}"/>
            </c:ext>
          </c:extLst>
        </c:ser>
        <c:ser>
          <c:idx val="1"/>
          <c:order val="1"/>
          <c:tx>
            <c:strRef>
              <c:f>GapA_Amino_PlasmaR1!$R$2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GapA_Amino_PlasmaR1!$R$3:$R$8</c:f>
              <c:numCache>
                <c:formatCode>General</c:formatCode>
                <c:ptCount val="6"/>
                <c:pt idx="0">
                  <c:v>0.10100000000000001</c:v>
                </c:pt>
                <c:pt idx="1">
                  <c:v>0.13600000000000001</c:v>
                </c:pt>
                <c:pt idx="2">
                  <c:v>0.17</c:v>
                </c:pt>
                <c:pt idx="3">
                  <c:v>0.19700000000000001</c:v>
                </c:pt>
                <c:pt idx="4">
                  <c:v>0.20799999999999999</c:v>
                </c:pt>
                <c:pt idx="5">
                  <c:v>0.23300000000000001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73-E24D-807B-1DD569BFE15F}"/>
            </c:ext>
          </c:extLst>
        </c:ser>
        <c:ser>
          <c:idx val="2"/>
          <c:order val="2"/>
          <c:tx>
            <c:strRef>
              <c:f>GapA_Amino_PlasmaR1!$S$2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GapA_Amino_PlasmaR1!$P$3:$P$8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73-E24D-807B-1DD569BF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GapA_Amino_PlasmaR1!$A$405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GapA_Octadecyl_PlasmaR3!$Q$2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GapA_Octadecyl_PlasmaR3!$Q$3:$Q$8</c:f>
              <c:numCache>
                <c:formatCode>General</c:formatCode>
                <c:ptCount val="6"/>
                <c:pt idx="0">
                  <c:v>0.109</c:v>
                </c:pt>
                <c:pt idx="1">
                  <c:v>0.109</c:v>
                </c:pt>
                <c:pt idx="2">
                  <c:v>0.11600000000000001</c:v>
                </c:pt>
                <c:pt idx="3">
                  <c:v>0.129</c:v>
                </c:pt>
                <c:pt idx="4">
                  <c:v>0.14199999999999999</c:v>
                </c:pt>
                <c:pt idx="5">
                  <c:v>0.17499999999999999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E1-4F4B-BB79-3711A7C40E77}"/>
            </c:ext>
          </c:extLst>
        </c:ser>
        <c:ser>
          <c:idx val="1"/>
          <c:order val="1"/>
          <c:tx>
            <c:strRef>
              <c:f>GapA_Octadecyl_PlasmaR3!$R$2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GapA_Octadecyl_PlasmaR3!$R$3:$R$8</c:f>
              <c:numCache>
                <c:formatCode>General</c:formatCode>
                <c:ptCount val="6"/>
                <c:pt idx="0">
                  <c:v>0.107</c:v>
                </c:pt>
                <c:pt idx="1">
                  <c:v>0.109</c:v>
                </c:pt>
                <c:pt idx="2">
                  <c:v>0.122</c:v>
                </c:pt>
                <c:pt idx="3">
                  <c:v>0.13800000000000001</c:v>
                </c:pt>
                <c:pt idx="4">
                  <c:v>0.155</c:v>
                </c:pt>
                <c:pt idx="5">
                  <c:v>0.184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E1-4F4B-BB79-3711A7C40E77}"/>
            </c:ext>
          </c:extLst>
        </c:ser>
        <c:ser>
          <c:idx val="2"/>
          <c:order val="2"/>
          <c:tx>
            <c:strRef>
              <c:f>GapA_Octadecyl_PlasmaR3!$S$2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GapA_Octadecyl_PlasmaR3!$P$3:$P$8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GapA_Octadecyl_PlasmaR3!$S$3:$S$8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E1-4F4B-BB79-3711A7C40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GapA_Octadecyl_PlasmaR3!$A$405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GapA_Polystyrene_untreated!$Q$2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GapA_Polystyrene_untreated!$Q$3:$Q$8</c:f>
              <c:numCache>
                <c:formatCode>General</c:formatCode>
                <c:ptCount val="6"/>
                <c:pt idx="0">
                  <c:v>0.108</c:v>
                </c:pt>
                <c:pt idx="1">
                  <c:v>0.13200000000000001</c:v>
                </c:pt>
                <c:pt idx="2">
                  <c:v>0.14899999999999999</c:v>
                </c:pt>
                <c:pt idx="3">
                  <c:v>0.17100000000000001</c:v>
                </c:pt>
                <c:pt idx="4">
                  <c:v>0.189</c:v>
                </c:pt>
                <c:pt idx="5">
                  <c:v>0.19400000000000001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E3-A041-9506-F6DD1580679D}"/>
            </c:ext>
          </c:extLst>
        </c:ser>
        <c:ser>
          <c:idx val="1"/>
          <c:order val="1"/>
          <c:tx>
            <c:strRef>
              <c:f>GapA_Polystyrene_untreated!$R$2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GapA_Polystyrene_untreated!$R$3:$R$8</c:f>
              <c:numCache>
                <c:formatCode>General</c:formatCode>
                <c:ptCount val="6"/>
                <c:pt idx="0">
                  <c:v>0.10299999999999999</c:v>
                </c:pt>
                <c:pt idx="1">
                  <c:v>0.126</c:v>
                </c:pt>
                <c:pt idx="2">
                  <c:v>0.14199999999999999</c:v>
                </c:pt>
                <c:pt idx="3">
                  <c:v>0.161</c:v>
                </c:pt>
                <c:pt idx="4">
                  <c:v>0.17899999999999999</c:v>
                </c:pt>
                <c:pt idx="5">
                  <c:v>0.19900000000000001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E3-A041-9506-F6DD1580679D}"/>
            </c:ext>
          </c:extLst>
        </c:ser>
        <c:ser>
          <c:idx val="2"/>
          <c:order val="2"/>
          <c:tx>
            <c:strRef>
              <c:f>GapA_Polystyrene_untreated!$S$2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GapA_Polystyrene_untreated!$P$3:$P$8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E3-A041-9506-F6DD15806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GapA_Polystyrene_untreated!$A$405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GapA_Polystyrene_PlasmaR1!$Q$2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GapA_Polystyrene_PlasmaR1!$Q$3:$Q$8</c:f>
              <c:numCache>
                <c:formatCode>General</c:formatCode>
                <c:ptCount val="6"/>
                <c:pt idx="0">
                  <c:v>0.104</c:v>
                </c:pt>
                <c:pt idx="1">
                  <c:v>0.109</c:v>
                </c:pt>
                <c:pt idx="2">
                  <c:v>0.115</c:v>
                </c:pt>
                <c:pt idx="3">
                  <c:v>0.11700000000000001</c:v>
                </c:pt>
                <c:pt idx="4">
                  <c:v>0.12</c:v>
                </c:pt>
                <c:pt idx="5">
                  <c:v>0.13100000000000001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5D-3041-9546-177DAB06C07F}"/>
            </c:ext>
          </c:extLst>
        </c:ser>
        <c:ser>
          <c:idx val="1"/>
          <c:order val="1"/>
          <c:tx>
            <c:strRef>
              <c:f>GapA_Polystyrene_PlasmaR1!$R$2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GapA_Polystyrene_PlasmaR1!$R$3:$R$8</c:f>
              <c:numCache>
                <c:formatCode>General</c:formatCode>
                <c:ptCount val="6"/>
                <c:pt idx="0">
                  <c:v>0.105</c:v>
                </c:pt>
                <c:pt idx="1">
                  <c:v>0.11700000000000001</c:v>
                </c:pt>
                <c:pt idx="2">
                  <c:v>0.113</c:v>
                </c:pt>
                <c:pt idx="3">
                  <c:v>0.114</c:v>
                </c:pt>
                <c:pt idx="4">
                  <c:v>0.13400000000000001</c:v>
                </c:pt>
                <c:pt idx="5">
                  <c:v>0.14499999999999999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5D-3041-9546-177DAB06C07F}"/>
            </c:ext>
          </c:extLst>
        </c:ser>
        <c:ser>
          <c:idx val="2"/>
          <c:order val="2"/>
          <c:tx>
            <c:strRef>
              <c:f>GapA_Polystyrene_PlasmaR1!$S$2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GapA_Polystyrene_PlasmaR1!$P$3:$P$8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5D-3041-9546-177DAB06C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GapA_Polystyrene_PlasmaR1!$A$405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GapA_Polystyrene_PlasmaR2!$Q$2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GapA_Polystyrene_PlasmaR2!$Q$3:$Q$8</c:f>
              <c:numCache>
                <c:formatCode>General</c:formatCode>
                <c:ptCount val="6"/>
                <c:pt idx="0">
                  <c:v>0.104</c:v>
                </c:pt>
                <c:pt idx="1">
                  <c:v>0.109</c:v>
                </c:pt>
                <c:pt idx="2">
                  <c:v>0.115</c:v>
                </c:pt>
                <c:pt idx="3">
                  <c:v>0.11700000000000001</c:v>
                </c:pt>
                <c:pt idx="4">
                  <c:v>0.12</c:v>
                </c:pt>
                <c:pt idx="5">
                  <c:v>0.13100000000000001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55-A34C-9A83-5175E0E4F204}"/>
            </c:ext>
          </c:extLst>
        </c:ser>
        <c:ser>
          <c:idx val="1"/>
          <c:order val="1"/>
          <c:tx>
            <c:strRef>
              <c:f>GapA_Polystyrene_PlasmaR2!$R$2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GapA_Polystyrene_PlasmaR2!$R$3:$R$8</c:f>
              <c:numCache>
                <c:formatCode>General</c:formatCode>
                <c:ptCount val="6"/>
                <c:pt idx="0">
                  <c:v>0.105</c:v>
                </c:pt>
                <c:pt idx="1">
                  <c:v>0.111</c:v>
                </c:pt>
                <c:pt idx="2">
                  <c:v>0.113</c:v>
                </c:pt>
                <c:pt idx="3">
                  <c:v>0.114</c:v>
                </c:pt>
                <c:pt idx="4">
                  <c:v>0.129</c:v>
                </c:pt>
                <c:pt idx="5">
                  <c:v>0.13700000000000001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55-A34C-9A83-5175E0E4F204}"/>
            </c:ext>
          </c:extLst>
        </c:ser>
        <c:ser>
          <c:idx val="2"/>
          <c:order val="2"/>
          <c:tx>
            <c:strRef>
              <c:f>GapA_Polystyrene_PlasmaR2!$S$2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GapA_Polystyrene_PlasmaR2!$P$3:$P$8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55-A34C-9A83-5175E0E4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GapA_Polystyrene_PlasmaR2!$A$405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GapA_Polystyrene_PlasmaR3!$Q$2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GapA_Polystyrene_PlasmaR3!$Q$3:$Q$8</c:f>
              <c:numCache>
                <c:formatCode>General</c:formatCode>
                <c:ptCount val="6"/>
                <c:pt idx="0">
                  <c:v>0.113</c:v>
                </c:pt>
                <c:pt idx="1">
                  <c:v>0.12</c:v>
                </c:pt>
                <c:pt idx="2">
                  <c:v>0.124</c:v>
                </c:pt>
                <c:pt idx="3">
                  <c:v>0.13900000000000001</c:v>
                </c:pt>
                <c:pt idx="4">
                  <c:v>0.14000000000000001</c:v>
                </c:pt>
                <c:pt idx="5">
                  <c:v>0.158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6F-C341-B70F-7ADF6BE26A26}"/>
            </c:ext>
          </c:extLst>
        </c:ser>
        <c:ser>
          <c:idx val="1"/>
          <c:order val="1"/>
          <c:tx>
            <c:strRef>
              <c:f>GapA_Polystyrene_PlasmaR3!$R$2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GapA_Polystyrene_PlasmaR3!$R$3:$R$8</c:f>
              <c:numCache>
                <c:formatCode>General</c:formatCode>
                <c:ptCount val="6"/>
                <c:pt idx="0">
                  <c:v>0.11</c:v>
                </c:pt>
                <c:pt idx="1">
                  <c:v>0.123</c:v>
                </c:pt>
                <c:pt idx="2">
                  <c:v>0.121</c:v>
                </c:pt>
                <c:pt idx="3">
                  <c:v>0.126</c:v>
                </c:pt>
                <c:pt idx="4">
                  <c:v>0.13500000000000001</c:v>
                </c:pt>
                <c:pt idx="5">
                  <c:v>0.151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6F-C341-B70F-7ADF6BE26A26}"/>
            </c:ext>
          </c:extLst>
        </c:ser>
        <c:ser>
          <c:idx val="2"/>
          <c:order val="2"/>
          <c:tx>
            <c:strRef>
              <c:f>GapA_Polystyrene_PlasmaR3!$S$2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GapA_Polystyrene_PlasmaR3!$P$3:$P$8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GapA_Polystyrene_PlasmaR3!$S$3:$S$8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6F-C341-B70F-7ADF6BE26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GapA_Polystyrene_PlasmaR3!$A$405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GapA_EziG1_untreated!$Q$2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GapA_EziG1_untreated!$Q$3:$Q$8</c:f>
              <c:numCache>
                <c:formatCode>General</c:formatCode>
                <c:ptCount val="6"/>
                <c:pt idx="0">
                  <c:v>0.115</c:v>
                </c:pt>
                <c:pt idx="1">
                  <c:v>0.127</c:v>
                </c:pt>
                <c:pt idx="2">
                  <c:v>0.14199999999999999</c:v>
                </c:pt>
                <c:pt idx="3">
                  <c:v>0.17299999999999999</c:v>
                </c:pt>
                <c:pt idx="4">
                  <c:v>0.187</c:v>
                </c:pt>
                <c:pt idx="5">
                  <c:v>0.20799999999999999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93-304C-8382-1F0F4D41D275}"/>
            </c:ext>
          </c:extLst>
        </c:ser>
        <c:ser>
          <c:idx val="1"/>
          <c:order val="1"/>
          <c:tx>
            <c:strRef>
              <c:f>GapA_EziG1_untreated!$R$2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GapA_EziG1_untreated!$R$3:$R$8</c:f>
              <c:numCache>
                <c:formatCode>General</c:formatCode>
                <c:ptCount val="6"/>
                <c:pt idx="0">
                  <c:v>0.106</c:v>
                </c:pt>
                <c:pt idx="1">
                  <c:v>0.123</c:v>
                </c:pt>
                <c:pt idx="2">
                  <c:v>0.14299999999999999</c:v>
                </c:pt>
                <c:pt idx="3">
                  <c:v>0.16500000000000001</c:v>
                </c:pt>
                <c:pt idx="4">
                  <c:v>0.18</c:v>
                </c:pt>
                <c:pt idx="5">
                  <c:v>0.19800000000000001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93-304C-8382-1F0F4D41D275}"/>
            </c:ext>
          </c:extLst>
        </c:ser>
        <c:ser>
          <c:idx val="2"/>
          <c:order val="2"/>
          <c:tx>
            <c:strRef>
              <c:f>GapA_EziG1_untreated!$S$2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GapA_EziG1_untreated!$P$3:$P$8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93-304C-8382-1F0F4D41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GapA_EziG1_untreated!$A$405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GapA_EziG1_P180R1!$Q$2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GapA_EziG1_P180R1!$P$3:$P$8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GapA_EziG1_P180R1!$Q$3:$Q$8</c:f>
              <c:numCache>
                <c:formatCode>General</c:formatCode>
                <c:ptCount val="6"/>
                <c:pt idx="0">
                  <c:v>0.106</c:v>
                </c:pt>
                <c:pt idx="1">
                  <c:v>0.106</c:v>
                </c:pt>
                <c:pt idx="2">
                  <c:v>0.109</c:v>
                </c:pt>
                <c:pt idx="3">
                  <c:v>0.115</c:v>
                </c:pt>
                <c:pt idx="4">
                  <c:v>0.13</c:v>
                </c:pt>
                <c:pt idx="5">
                  <c:v>0.14599999999999999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0E-FC42-8236-9B131304ADA0}"/>
            </c:ext>
          </c:extLst>
        </c:ser>
        <c:ser>
          <c:idx val="1"/>
          <c:order val="1"/>
          <c:tx>
            <c:strRef>
              <c:f>GapA_EziG1_P180R1!$R$2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GapA_EziG1_P180R1!$P$3:$P$8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GapA_EziG1_P180R1!$R$3:$R$8</c:f>
              <c:numCache>
                <c:formatCode>General</c:formatCode>
                <c:ptCount val="6"/>
                <c:pt idx="0">
                  <c:v>0.10199999999999999</c:v>
                </c:pt>
                <c:pt idx="1">
                  <c:v>0.10299999999999999</c:v>
                </c:pt>
                <c:pt idx="2">
                  <c:v>0.104</c:v>
                </c:pt>
                <c:pt idx="3">
                  <c:v>0.12</c:v>
                </c:pt>
                <c:pt idx="4">
                  <c:v>0.13100000000000001</c:v>
                </c:pt>
                <c:pt idx="5">
                  <c:v>0.151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0E-FC42-8236-9B131304ADA0}"/>
            </c:ext>
          </c:extLst>
        </c:ser>
        <c:ser>
          <c:idx val="2"/>
          <c:order val="2"/>
          <c:tx>
            <c:strRef>
              <c:f>GapA_EziG1_P180R1!$S$2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GapA_EziG1_P180R1!$P$3:$P$8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0E-FC42-8236-9B131304A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GapA_EziG1_P180R1!$A$405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GapA_EziG1_P180R2!$Q$2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GapA_EziG1_P180R2!$P$3:$P$8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GapA_EziG1_P180R2!$Q$3:$Q$8</c:f>
              <c:numCache>
                <c:formatCode>General</c:formatCode>
                <c:ptCount val="6"/>
                <c:pt idx="0">
                  <c:v>0.1</c:v>
                </c:pt>
                <c:pt idx="1">
                  <c:v>0.10299999999999999</c:v>
                </c:pt>
                <c:pt idx="2">
                  <c:v>0.115</c:v>
                </c:pt>
                <c:pt idx="3">
                  <c:v>0.124</c:v>
                </c:pt>
                <c:pt idx="4">
                  <c:v>0.13900000000000001</c:v>
                </c:pt>
                <c:pt idx="5">
                  <c:v>0.156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F4-4D4C-9FC7-793C411B573B}"/>
            </c:ext>
          </c:extLst>
        </c:ser>
        <c:ser>
          <c:idx val="1"/>
          <c:order val="1"/>
          <c:tx>
            <c:strRef>
              <c:f>GapA_EziG1_P180R2!$R$2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GapA_EziG1_P180R2!$P$3:$P$8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GapA_EziG1_P180R2!$R$3:$R$8</c:f>
              <c:numCache>
                <c:formatCode>General</c:formatCode>
                <c:ptCount val="6"/>
                <c:pt idx="0">
                  <c:v>9.5000000000000001E-2</c:v>
                </c:pt>
                <c:pt idx="1">
                  <c:v>0.109</c:v>
                </c:pt>
                <c:pt idx="2">
                  <c:v>0.11799999999999999</c:v>
                </c:pt>
                <c:pt idx="3">
                  <c:v>0.125</c:v>
                </c:pt>
                <c:pt idx="4">
                  <c:v>0.14499999999999999</c:v>
                </c:pt>
                <c:pt idx="5">
                  <c:v>0.16800000000000001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F4-4D4C-9FC7-793C411B573B}"/>
            </c:ext>
          </c:extLst>
        </c:ser>
        <c:ser>
          <c:idx val="2"/>
          <c:order val="2"/>
          <c:tx>
            <c:strRef>
              <c:f>GapA_EziG1_P180R2!$S$2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GapA_EziG1_P180R2!$P$3:$P$8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F4-4D4C-9FC7-793C411B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GapA_EziG1_P180R2!$A$405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GapA_EziG1_P180R3!$Q$2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GapA_EziG1_P180R3!$P$3:$P$8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GapA_EziG1_P180R3!$Q$3:$Q$8</c:f>
              <c:numCache>
                <c:formatCode>General</c:formatCode>
                <c:ptCount val="6"/>
                <c:pt idx="0">
                  <c:v>0.108</c:v>
                </c:pt>
                <c:pt idx="1">
                  <c:v>0.107</c:v>
                </c:pt>
                <c:pt idx="2">
                  <c:v>0.114</c:v>
                </c:pt>
                <c:pt idx="3">
                  <c:v>0.124</c:v>
                </c:pt>
                <c:pt idx="4">
                  <c:v>0.14099999999999999</c:v>
                </c:pt>
                <c:pt idx="5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DF-E044-A03C-301CFFB5AE97}"/>
            </c:ext>
          </c:extLst>
        </c:ser>
        <c:ser>
          <c:idx val="1"/>
          <c:order val="1"/>
          <c:tx>
            <c:strRef>
              <c:f>GapA_EziG1_P180R3!$R$2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GapA_EziG1_P180R3!$P$3:$P$8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GapA_EziG1_P180R3!$R$3:$R$8</c:f>
              <c:numCache>
                <c:formatCode>General</c:formatCode>
                <c:ptCount val="6"/>
                <c:pt idx="0">
                  <c:v>0.107</c:v>
                </c:pt>
                <c:pt idx="1">
                  <c:v>0.108</c:v>
                </c:pt>
                <c:pt idx="2">
                  <c:v>0.11799999999999999</c:v>
                </c:pt>
                <c:pt idx="3">
                  <c:v>0.13200000000000001</c:v>
                </c:pt>
                <c:pt idx="4">
                  <c:v>0.14599999999999999</c:v>
                </c:pt>
                <c:pt idx="5">
                  <c:v>0.17399999999999999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DF-E044-A03C-301CFFB5AE97}"/>
            </c:ext>
          </c:extLst>
        </c:ser>
        <c:ser>
          <c:idx val="2"/>
          <c:order val="2"/>
          <c:tx>
            <c:strRef>
              <c:f>GapA_EziG1_P180R3!$S$2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GapA_EziG1_P180R3!$P$3:$P$8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GapA_EziG1_P180R3!$S$3:$S$8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DF-E044-A03C-301CFFB5A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GapA_EziG1_P180R3!$A$405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GapA_EziG2_untreated!$Q$2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GapA_EziG2_untreated!$Q$3:$Q$8</c:f>
              <c:numCache>
                <c:formatCode>General</c:formatCode>
                <c:ptCount val="6"/>
                <c:pt idx="0">
                  <c:v>0.112</c:v>
                </c:pt>
                <c:pt idx="1">
                  <c:v>0.122</c:v>
                </c:pt>
                <c:pt idx="2">
                  <c:v>0.13300000000000001</c:v>
                </c:pt>
                <c:pt idx="3">
                  <c:v>0.151</c:v>
                </c:pt>
                <c:pt idx="4">
                  <c:v>0.17100000000000001</c:v>
                </c:pt>
                <c:pt idx="5">
                  <c:v>0.19400000000000001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94-DF42-A55E-2EF6773F22FF}"/>
            </c:ext>
          </c:extLst>
        </c:ser>
        <c:ser>
          <c:idx val="1"/>
          <c:order val="1"/>
          <c:tx>
            <c:strRef>
              <c:f>GapA_EziG2_untreated!$R$2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GapA_EziG2_untreated!$R$3:$R$8</c:f>
              <c:numCache>
                <c:formatCode>General</c:formatCode>
                <c:ptCount val="6"/>
                <c:pt idx="0">
                  <c:v>0.108</c:v>
                </c:pt>
                <c:pt idx="1">
                  <c:v>0.11700000000000001</c:v>
                </c:pt>
                <c:pt idx="2">
                  <c:v>0.13</c:v>
                </c:pt>
                <c:pt idx="3">
                  <c:v>0.14899999999999999</c:v>
                </c:pt>
                <c:pt idx="4">
                  <c:v>0.17199999999999999</c:v>
                </c:pt>
                <c:pt idx="5">
                  <c:v>0.188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4-DF42-A55E-2EF6773F22FF}"/>
            </c:ext>
          </c:extLst>
        </c:ser>
        <c:ser>
          <c:idx val="2"/>
          <c:order val="2"/>
          <c:tx>
            <c:strRef>
              <c:f>GapA_EziG2_untreated!$S$2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GapA_EziG2_untreated!$P$3:$P$8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94-DF42-A55E-2EF6773F2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GapA_EziG2_untreated!$A$405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GapA_Amino_PlasmaR2!$Q$2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GapA_Amino_PlasmaR2!$Q$3:$Q$8</c:f>
              <c:numCache>
                <c:formatCode>General</c:formatCode>
                <c:ptCount val="6"/>
                <c:pt idx="0">
                  <c:v>0.10199999999999999</c:v>
                </c:pt>
                <c:pt idx="1">
                  <c:v>0.13500000000000001</c:v>
                </c:pt>
                <c:pt idx="2">
                  <c:v>0.16500000000000001</c:v>
                </c:pt>
                <c:pt idx="3">
                  <c:v>0.16700000000000001</c:v>
                </c:pt>
                <c:pt idx="4">
                  <c:v>0.19700000000000001</c:v>
                </c:pt>
                <c:pt idx="5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1-A741-B536-D581623A0276}"/>
            </c:ext>
          </c:extLst>
        </c:ser>
        <c:ser>
          <c:idx val="1"/>
          <c:order val="1"/>
          <c:tx>
            <c:strRef>
              <c:f>GapA_Amino_PlasmaR2!$R$2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GapA_Amino_PlasmaR2!$R$3:$R$8</c:f>
              <c:numCache>
                <c:formatCode>General</c:formatCode>
                <c:ptCount val="6"/>
                <c:pt idx="0">
                  <c:v>0.10199999999999999</c:v>
                </c:pt>
                <c:pt idx="1">
                  <c:v>0.14199999999999999</c:v>
                </c:pt>
                <c:pt idx="2">
                  <c:v>0.158</c:v>
                </c:pt>
                <c:pt idx="3">
                  <c:v>0.16200000000000001</c:v>
                </c:pt>
                <c:pt idx="4">
                  <c:v>0.186</c:v>
                </c:pt>
                <c:pt idx="5">
                  <c:v>0.21299999999999999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31-A741-B536-D581623A0276}"/>
            </c:ext>
          </c:extLst>
        </c:ser>
        <c:ser>
          <c:idx val="2"/>
          <c:order val="2"/>
          <c:tx>
            <c:strRef>
              <c:f>GapA_Amino_PlasmaR2!$S$2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GapA_Amino_PlasmaR2!$P$3:$P$8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31-A741-B536-D581623A0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GapA_Amino_PlasmaR2!$A$405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GapA_EziG2_P180R1!$Q$2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GapA_EziG2_P180R1!$P$3:$P$8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GapA_EziG2_P180R1!$Q$3:$Q$8</c:f>
              <c:numCache>
                <c:formatCode>General</c:formatCode>
                <c:ptCount val="6"/>
                <c:pt idx="0">
                  <c:v>0.112</c:v>
                </c:pt>
                <c:pt idx="1">
                  <c:v>0.114</c:v>
                </c:pt>
                <c:pt idx="2">
                  <c:v>0.122</c:v>
                </c:pt>
                <c:pt idx="3">
                  <c:v>0.13</c:v>
                </c:pt>
                <c:pt idx="4">
                  <c:v>0.152</c:v>
                </c:pt>
                <c:pt idx="5">
                  <c:v>0.17799999999999999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A-6F4A-8010-19B9D429582D}"/>
            </c:ext>
          </c:extLst>
        </c:ser>
        <c:ser>
          <c:idx val="1"/>
          <c:order val="1"/>
          <c:tx>
            <c:strRef>
              <c:f>GapA_EziG2_P180R1!$R$2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GapA_EziG2_P180R1!$P$3:$P$8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GapA_EziG2_P180R1!$R$3:$R$8</c:f>
              <c:numCache>
                <c:formatCode>General</c:formatCode>
                <c:ptCount val="6"/>
                <c:pt idx="0">
                  <c:v>0.105</c:v>
                </c:pt>
                <c:pt idx="1">
                  <c:v>0.113</c:v>
                </c:pt>
                <c:pt idx="2">
                  <c:v>0.11700000000000001</c:v>
                </c:pt>
                <c:pt idx="3">
                  <c:v>0.13</c:v>
                </c:pt>
                <c:pt idx="4">
                  <c:v>0.15</c:v>
                </c:pt>
                <c:pt idx="5">
                  <c:v>0.17699999999999999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A-6F4A-8010-19B9D429582D}"/>
            </c:ext>
          </c:extLst>
        </c:ser>
        <c:ser>
          <c:idx val="2"/>
          <c:order val="2"/>
          <c:tx>
            <c:strRef>
              <c:f>GapA_EziG2_P180R1!$S$2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GapA_EziG2_P180R1!$P$3:$P$8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A-6F4A-8010-19B9D4295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GapA_EziG2_P180R1!$A$405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GapA_EziG2_P180R2!$Q$2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GapA_EziG2_P180R2!$P$3:$P$8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GapA_EziG2_P180R2!$Q$3:$Q$8</c:f>
              <c:numCache>
                <c:formatCode>General</c:formatCode>
                <c:ptCount val="6"/>
                <c:pt idx="0">
                  <c:v>0.12</c:v>
                </c:pt>
                <c:pt idx="1">
                  <c:v>0.12</c:v>
                </c:pt>
                <c:pt idx="2">
                  <c:v>0.123</c:v>
                </c:pt>
                <c:pt idx="3">
                  <c:v>0.13400000000000001</c:v>
                </c:pt>
                <c:pt idx="4">
                  <c:v>0.157</c:v>
                </c:pt>
                <c:pt idx="5">
                  <c:v>0.17799999999999999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A5-0445-8E43-EFC7178997E2}"/>
            </c:ext>
          </c:extLst>
        </c:ser>
        <c:ser>
          <c:idx val="1"/>
          <c:order val="1"/>
          <c:tx>
            <c:strRef>
              <c:f>GapA_EziG2_P180R2!$R$2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GapA_EziG2_P180R2!$P$3:$P$8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GapA_EziG2_P180R2!$R$3:$R$8</c:f>
              <c:numCache>
                <c:formatCode>General</c:formatCode>
                <c:ptCount val="6"/>
                <c:pt idx="0">
                  <c:v>0.11600000000000001</c:v>
                </c:pt>
                <c:pt idx="1">
                  <c:v>0.112</c:v>
                </c:pt>
                <c:pt idx="2">
                  <c:v>0.12</c:v>
                </c:pt>
                <c:pt idx="3">
                  <c:v>0.13700000000000001</c:v>
                </c:pt>
                <c:pt idx="4">
                  <c:v>0.158</c:v>
                </c:pt>
                <c:pt idx="5">
                  <c:v>0.183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A5-0445-8E43-EFC7178997E2}"/>
            </c:ext>
          </c:extLst>
        </c:ser>
        <c:ser>
          <c:idx val="2"/>
          <c:order val="2"/>
          <c:tx>
            <c:strRef>
              <c:f>GapA_EziG2_P180R2!$S$2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GapA_EziG2_P180R2!$P$3:$P$8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A5-0445-8E43-EFC71789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GapA_EziG2_P180R2!$A$405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GapA_EziG2_P180R3!$Q$2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GapA_EziG2_P180R3!$P$3:$P$8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GapA_EziG2_P180R3!$Q$3:$Q$8</c:f>
              <c:numCache>
                <c:formatCode>General</c:formatCode>
                <c:ptCount val="6"/>
                <c:pt idx="0">
                  <c:v>0.105</c:v>
                </c:pt>
                <c:pt idx="1">
                  <c:v>0.112</c:v>
                </c:pt>
                <c:pt idx="2">
                  <c:v>0.122</c:v>
                </c:pt>
                <c:pt idx="3">
                  <c:v>0.14000000000000001</c:v>
                </c:pt>
                <c:pt idx="4">
                  <c:v>0.153</c:v>
                </c:pt>
                <c:pt idx="5">
                  <c:v>0.17599999999999999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3A-2D40-B117-CED6BBC982E8}"/>
            </c:ext>
          </c:extLst>
        </c:ser>
        <c:ser>
          <c:idx val="1"/>
          <c:order val="1"/>
          <c:tx>
            <c:strRef>
              <c:f>GapA_EziG2_P180R3!$R$2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GapA_EziG2_P180R3!$P$3:$P$8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GapA_EziG2_P180R3!$R$3:$R$8</c:f>
              <c:numCache>
                <c:formatCode>General</c:formatCode>
                <c:ptCount val="6"/>
                <c:pt idx="0">
                  <c:v>0.10299999999999999</c:v>
                </c:pt>
                <c:pt idx="1">
                  <c:v>0.111</c:v>
                </c:pt>
                <c:pt idx="2">
                  <c:v>0.124</c:v>
                </c:pt>
                <c:pt idx="3">
                  <c:v>0.13800000000000001</c:v>
                </c:pt>
                <c:pt idx="4">
                  <c:v>0.158</c:v>
                </c:pt>
                <c:pt idx="5">
                  <c:v>0.186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3A-2D40-B117-CED6BBC982E8}"/>
            </c:ext>
          </c:extLst>
        </c:ser>
        <c:ser>
          <c:idx val="2"/>
          <c:order val="2"/>
          <c:tx>
            <c:strRef>
              <c:f>GapA_EziG2_P180R3!$S$2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GapA_EziG2_P180R3!$P$3:$P$8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GapA_EziG2_P180R3!$S$3:$S$8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3A-2D40-B117-CED6BBC9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GapA_EziG2_P180R3!$A$405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GapA_EziG3_untreated!$Q$2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GapA_EziG3_untreated!$Q$3:$Q$8</c:f>
              <c:numCache>
                <c:formatCode>General</c:formatCode>
                <c:ptCount val="6"/>
                <c:pt idx="0">
                  <c:v>0.111</c:v>
                </c:pt>
                <c:pt idx="1">
                  <c:v>0.11899999999999999</c:v>
                </c:pt>
                <c:pt idx="2">
                  <c:v>0.13100000000000001</c:v>
                </c:pt>
                <c:pt idx="3">
                  <c:v>0.14399999999999999</c:v>
                </c:pt>
                <c:pt idx="4">
                  <c:v>0.158</c:v>
                </c:pt>
                <c:pt idx="5">
                  <c:v>0.17199999999999999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E5-284B-8232-787E5C943BD9}"/>
            </c:ext>
          </c:extLst>
        </c:ser>
        <c:ser>
          <c:idx val="1"/>
          <c:order val="1"/>
          <c:tx>
            <c:strRef>
              <c:f>GapA_EziG3_untreated!$R$2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GapA_EziG3_untreated!$R$3:$R$8</c:f>
              <c:numCache>
                <c:formatCode>General</c:formatCode>
                <c:ptCount val="6"/>
                <c:pt idx="0">
                  <c:v>0.10199999999999999</c:v>
                </c:pt>
                <c:pt idx="1">
                  <c:v>0.11700000000000001</c:v>
                </c:pt>
                <c:pt idx="2">
                  <c:v>0.128</c:v>
                </c:pt>
                <c:pt idx="3">
                  <c:v>0.14099999999999999</c:v>
                </c:pt>
                <c:pt idx="4">
                  <c:v>0.156</c:v>
                </c:pt>
                <c:pt idx="5">
                  <c:v>0.17199999999999999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E5-284B-8232-787E5C943BD9}"/>
            </c:ext>
          </c:extLst>
        </c:ser>
        <c:ser>
          <c:idx val="2"/>
          <c:order val="2"/>
          <c:tx>
            <c:strRef>
              <c:f>GapA_EziG3_untreated!$S$2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GapA_EziG3_untreated!$P$3:$P$8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E5-284B-8232-787E5C943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GapA_EziG3_untreated!$A$405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GapA_EziG3_P180R1!$Q$2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GapA_EziG3_P180R1!$P$3:$P$7</c:f>
              <c:numCache>
                <c:formatCode>General</c:formatCode>
                <c:ptCount val="5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600</c:v>
                </c:pt>
              </c:numCache>
            </c:numRef>
          </c:xVal>
          <c:yVal>
            <c:numRef>
              <c:f>GapA_EziG3_P180R1!$Q$3:$Q$7</c:f>
              <c:numCache>
                <c:formatCode>General</c:formatCode>
                <c:ptCount val="5"/>
                <c:pt idx="0">
                  <c:v>0.106</c:v>
                </c:pt>
                <c:pt idx="1">
                  <c:v>0.114</c:v>
                </c:pt>
                <c:pt idx="2">
                  <c:v>0.13700000000000001</c:v>
                </c:pt>
                <c:pt idx="3">
                  <c:v>0.14299999999999999</c:v>
                </c:pt>
                <c:pt idx="4">
                  <c:v>0.157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50-0D45-A50B-D10E19F90FDC}"/>
            </c:ext>
          </c:extLst>
        </c:ser>
        <c:ser>
          <c:idx val="1"/>
          <c:order val="1"/>
          <c:tx>
            <c:strRef>
              <c:f>GapA_EziG3_P180R1!$R$2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GapA_EziG3_P180R1!$P$3:$P$7</c:f>
              <c:numCache>
                <c:formatCode>General</c:formatCode>
                <c:ptCount val="5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600</c:v>
                </c:pt>
              </c:numCache>
            </c:numRef>
          </c:xVal>
          <c:yVal>
            <c:numRef>
              <c:f>GapA_EziG3_P180R1!$R$3:$R$7</c:f>
              <c:numCache>
                <c:formatCode>General</c:formatCode>
                <c:ptCount val="5"/>
                <c:pt idx="0">
                  <c:v>0.10199999999999999</c:v>
                </c:pt>
                <c:pt idx="1">
                  <c:v>0.11</c:v>
                </c:pt>
                <c:pt idx="2">
                  <c:v>0.127</c:v>
                </c:pt>
                <c:pt idx="3">
                  <c:v>0.13900000000000001</c:v>
                </c:pt>
                <c:pt idx="4">
                  <c:v>0.154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50-0D45-A50B-D10E19F90FDC}"/>
            </c:ext>
          </c:extLst>
        </c:ser>
        <c:ser>
          <c:idx val="2"/>
          <c:order val="2"/>
          <c:tx>
            <c:strRef>
              <c:f>GapA_EziG3_P180R1!$S$2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GapA_EziG3_P180R1!$P$3:$P$7</c:f>
              <c:numCache>
                <c:formatCode>General</c:formatCode>
                <c:ptCount val="5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600</c:v>
                </c:pt>
              </c:numCache>
            </c:numRef>
          </c:xVal>
          <c:yVal>
            <c:numRef>
              <c:f>GapA_EziG3_P180R1!$S$3:$S$8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50-0D45-A50B-D10E19F90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GapA_EziG3_P180R1!$A$405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GapA_EziG3_P180R2!$Q$2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GapA_EziG3_P180R2!$P$3:$P$8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GapA_EziG3_P180R2!$Q$3:$Q$8</c:f>
              <c:numCache>
                <c:formatCode>General</c:formatCode>
                <c:ptCount val="6"/>
                <c:pt idx="0">
                  <c:v>0.10299999999999999</c:v>
                </c:pt>
                <c:pt idx="1">
                  <c:v>0.113</c:v>
                </c:pt>
                <c:pt idx="2">
                  <c:v>0.114</c:v>
                </c:pt>
                <c:pt idx="3">
                  <c:v>0.124</c:v>
                </c:pt>
                <c:pt idx="4">
                  <c:v>0.13400000000000001</c:v>
                </c:pt>
                <c:pt idx="5">
                  <c:v>0.14699999999999999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6-4D44-82FB-331BA284CBEA}"/>
            </c:ext>
          </c:extLst>
        </c:ser>
        <c:ser>
          <c:idx val="1"/>
          <c:order val="1"/>
          <c:tx>
            <c:strRef>
              <c:f>GapA_EziG3_P180R2!$R$2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GapA_EziG3_P180R2!$P$3:$P$8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GapA_EziG3_P180R2!$R$3:$R$8</c:f>
              <c:numCache>
                <c:formatCode>General</c:formatCode>
                <c:ptCount val="6"/>
                <c:pt idx="0">
                  <c:v>0.1</c:v>
                </c:pt>
                <c:pt idx="1">
                  <c:v>0.108</c:v>
                </c:pt>
                <c:pt idx="2">
                  <c:v>0.112</c:v>
                </c:pt>
                <c:pt idx="3">
                  <c:v>0.12</c:v>
                </c:pt>
                <c:pt idx="4">
                  <c:v>0.129</c:v>
                </c:pt>
                <c:pt idx="5">
                  <c:v>0.14799999999999999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E6-4D44-82FB-331BA284CBEA}"/>
            </c:ext>
          </c:extLst>
        </c:ser>
        <c:ser>
          <c:idx val="2"/>
          <c:order val="2"/>
          <c:tx>
            <c:strRef>
              <c:f>GapA_EziG3_P180R2!$S$2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GapA_EziG3_P180R2!$P$3:$P$8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GapA_EziG3_P180R2!$S$3:$S$8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E6-4D44-82FB-331BA284C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GapA_EziG3_P180R2!$A$405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GapA_EziG3_P180R3!$Q$2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GapA_EziG3_P180R3!$P$3:$P$8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GapA_EziG3_P180R3!$Q$3:$Q$8</c:f>
              <c:numCache>
                <c:formatCode>General</c:formatCode>
                <c:ptCount val="6"/>
                <c:pt idx="0">
                  <c:v>0.10299999999999999</c:v>
                </c:pt>
                <c:pt idx="1">
                  <c:v>0.11</c:v>
                </c:pt>
                <c:pt idx="2">
                  <c:v>0.114</c:v>
                </c:pt>
                <c:pt idx="3">
                  <c:v>0.11899999999999999</c:v>
                </c:pt>
                <c:pt idx="4">
                  <c:v>0.13</c:v>
                </c:pt>
                <c:pt idx="5">
                  <c:v>0.13900000000000001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47-4745-852B-4DA217016E8F}"/>
            </c:ext>
          </c:extLst>
        </c:ser>
        <c:ser>
          <c:idx val="1"/>
          <c:order val="1"/>
          <c:tx>
            <c:strRef>
              <c:f>GapA_EziG3_P180R3!$R$2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GapA_EziG3_P180R3!$P$3:$P$8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GapA_EziG3_P180R3!$R$3:$R$8</c:f>
              <c:numCache>
                <c:formatCode>General</c:formatCode>
                <c:ptCount val="6"/>
                <c:pt idx="0">
                  <c:v>0.1</c:v>
                </c:pt>
                <c:pt idx="1">
                  <c:v>0.109</c:v>
                </c:pt>
                <c:pt idx="2">
                  <c:v>0.111</c:v>
                </c:pt>
                <c:pt idx="3">
                  <c:v>0.11799999999999999</c:v>
                </c:pt>
                <c:pt idx="4">
                  <c:v>0.13200000000000001</c:v>
                </c:pt>
                <c:pt idx="5">
                  <c:v>0.14299999999999999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47-4745-852B-4DA217016E8F}"/>
            </c:ext>
          </c:extLst>
        </c:ser>
        <c:ser>
          <c:idx val="2"/>
          <c:order val="2"/>
          <c:tx>
            <c:strRef>
              <c:f>GapA_EziG3_P180R3!$S$2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GapA_EziG3_P180R3!$P$3:$P$8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GapA_EziG3_P180R3!$S$3:$S$8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47-4745-852B-4DA217016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GapA_EziG3_P180R3!$A$405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GapA_all_beads!$G$23:$G$28</c:f>
                <c:numCache>
                  <c:formatCode>General</c:formatCode>
                  <c:ptCount val="6"/>
                  <c:pt idx="0">
                    <c:v>9.088382850280837</c:v>
                  </c:pt>
                  <c:pt idx="1">
                    <c:v>4.4202635182517032</c:v>
                  </c:pt>
                  <c:pt idx="2">
                    <c:v>4.2230019555504814</c:v>
                  </c:pt>
                  <c:pt idx="3">
                    <c:v>7.5224770702865307</c:v>
                  </c:pt>
                  <c:pt idx="4">
                    <c:v>5.3749023692002149</c:v>
                  </c:pt>
                  <c:pt idx="5">
                    <c:v>1.974638764292737</c:v>
                  </c:pt>
                </c:numCache>
              </c:numRef>
            </c:plus>
            <c:minus>
              <c:numRef>
                <c:f>GapA_all_beads!$G$23:$G$28</c:f>
                <c:numCache>
                  <c:formatCode>General</c:formatCode>
                  <c:ptCount val="6"/>
                  <c:pt idx="0">
                    <c:v>9.088382850280837</c:v>
                  </c:pt>
                  <c:pt idx="1">
                    <c:v>4.4202635182517032</c:v>
                  </c:pt>
                  <c:pt idx="2">
                    <c:v>4.2230019555504814</c:v>
                  </c:pt>
                  <c:pt idx="3">
                    <c:v>7.5224770702865307</c:v>
                  </c:pt>
                  <c:pt idx="4">
                    <c:v>5.3749023692002149</c:v>
                  </c:pt>
                  <c:pt idx="5">
                    <c:v>1.974638764292737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GapA_all_beads!$E$23:$E$28</c:f>
              <c:strCache>
                <c:ptCount val="6"/>
                <c:pt idx="0">
                  <c:v>Amino</c:v>
                </c:pt>
                <c:pt idx="1">
                  <c:v>Epoxy</c:v>
                </c:pt>
                <c:pt idx="2">
                  <c:v>Epoxy-Butyl</c:v>
                </c:pt>
                <c:pt idx="3">
                  <c:v>DVB</c:v>
                </c:pt>
                <c:pt idx="4">
                  <c:v>Polystyrene</c:v>
                </c:pt>
                <c:pt idx="5">
                  <c:v>Octadecyl</c:v>
                </c:pt>
              </c:strCache>
            </c:strRef>
          </c:cat>
          <c:val>
            <c:numRef>
              <c:f>GapA_all_beads!$F$23:$F$28</c:f>
              <c:numCache>
                <c:formatCode>General</c:formatCode>
                <c:ptCount val="6"/>
                <c:pt idx="0">
                  <c:v>97.170179547228727</c:v>
                </c:pt>
                <c:pt idx="1">
                  <c:v>27.353506243996168</c:v>
                </c:pt>
                <c:pt idx="2">
                  <c:v>67.500548606539382</c:v>
                </c:pt>
                <c:pt idx="3">
                  <c:v>39.450788471995644</c:v>
                </c:pt>
                <c:pt idx="4">
                  <c:v>35.206869633099139</c:v>
                </c:pt>
                <c:pt idx="5">
                  <c:v>63.239676458067265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6-6148-8D5A-22149E74B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684559"/>
        <c:axId val="1723807999"/>
      </c:barChart>
      <c:catAx>
        <c:axId val="172168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807999"/>
        <c:crosses val="autoZero"/>
        <c:auto val="1"/>
        <c:lblAlgn val="ctr"/>
        <c:lblOffset val="100"/>
        <c:noMultiLvlLbl val="0"/>
      </c:catAx>
      <c:valAx>
        <c:axId val="17238079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resdiual activity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1684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GapA_Amino_PlasmaR3!$Q$2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GapA_Amino_PlasmaR3!$Q$3:$Q$8</c:f>
              <c:numCache>
                <c:formatCode>General</c:formatCode>
                <c:ptCount val="6"/>
                <c:pt idx="0">
                  <c:v>0.107</c:v>
                </c:pt>
                <c:pt idx="1">
                  <c:v>0.125</c:v>
                </c:pt>
                <c:pt idx="2">
                  <c:v>0.152</c:v>
                </c:pt>
                <c:pt idx="3">
                  <c:v>0.183</c:v>
                </c:pt>
                <c:pt idx="4">
                  <c:v>0.20599999999999999</c:v>
                </c:pt>
                <c:pt idx="5">
                  <c:v>0.22600000000000001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B9-8E42-9F20-230D19B5AC39}"/>
            </c:ext>
          </c:extLst>
        </c:ser>
        <c:ser>
          <c:idx val="1"/>
          <c:order val="1"/>
          <c:tx>
            <c:strRef>
              <c:f>GapA_Amino_PlasmaR3!$R$2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GapA_Amino_PlasmaR3!$R$3:$R$8</c:f>
              <c:numCache>
                <c:formatCode>General</c:formatCode>
                <c:ptCount val="6"/>
                <c:pt idx="0">
                  <c:v>0.108</c:v>
                </c:pt>
                <c:pt idx="1">
                  <c:v>0.126</c:v>
                </c:pt>
                <c:pt idx="2">
                  <c:v>0.155</c:v>
                </c:pt>
                <c:pt idx="3">
                  <c:v>0.187</c:v>
                </c:pt>
                <c:pt idx="4">
                  <c:v>0.20499999999999999</c:v>
                </c:pt>
                <c:pt idx="5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B9-8E42-9F20-230D19B5AC39}"/>
            </c:ext>
          </c:extLst>
        </c:ser>
        <c:ser>
          <c:idx val="2"/>
          <c:order val="2"/>
          <c:tx>
            <c:strRef>
              <c:f>GapA_Amino_PlasmaR3!$S$2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GapA_Amino_PlasmaR3!$P$3:$P$8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GapA_Amino_PlasmaR3!$S$3:$S$8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B9-8E42-9F20-230D19B5A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GapA_Amino_PlasmaR3!$A$405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GapA_DVB_untreated!$Q$2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GapA_DVB_untreated!$Q$3:$Q$8</c:f>
              <c:numCache>
                <c:formatCode>General</c:formatCode>
                <c:ptCount val="6"/>
                <c:pt idx="0">
                  <c:v>0.111</c:v>
                </c:pt>
                <c:pt idx="1">
                  <c:v>0.11600000000000001</c:v>
                </c:pt>
                <c:pt idx="2">
                  <c:v>0.152</c:v>
                </c:pt>
                <c:pt idx="3">
                  <c:v>0.151</c:v>
                </c:pt>
                <c:pt idx="4">
                  <c:v>0.17299999999999999</c:v>
                </c:pt>
                <c:pt idx="5">
                  <c:v>0.19500000000000001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0-F04B-8811-98F2B3CD9AE1}"/>
            </c:ext>
          </c:extLst>
        </c:ser>
        <c:ser>
          <c:idx val="1"/>
          <c:order val="1"/>
          <c:tx>
            <c:strRef>
              <c:f>GapA_DVB_untreated!$R$2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GapA_DVB_untreated!$R$3:$R$8</c:f>
              <c:numCache>
                <c:formatCode>General</c:formatCode>
                <c:ptCount val="6"/>
                <c:pt idx="0">
                  <c:v>0.105</c:v>
                </c:pt>
                <c:pt idx="1">
                  <c:v>0.113</c:v>
                </c:pt>
                <c:pt idx="2">
                  <c:v>0.155</c:v>
                </c:pt>
                <c:pt idx="3">
                  <c:v>0.14799999999999999</c:v>
                </c:pt>
                <c:pt idx="4">
                  <c:v>0.16900000000000001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30-F04B-8811-98F2B3CD9AE1}"/>
            </c:ext>
          </c:extLst>
        </c:ser>
        <c:ser>
          <c:idx val="2"/>
          <c:order val="2"/>
          <c:tx>
            <c:strRef>
              <c:f>GapA_DVB_untreated!$S$2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GapA_DVB_untreated!$P$3:$P$8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30-F04B-8811-98F2B3CD9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GapA_DVB_untreated!$A$405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GapA_DVB_PlasmaR1!$Q$2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GapA_DVB_PlasmaR1!$Q$3:$Q$8</c:f>
              <c:numCache>
                <c:formatCode>General</c:formatCode>
                <c:ptCount val="6"/>
                <c:pt idx="0">
                  <c:v>0.11</c:v>
                </c:pt>
                <c:pt idx="1">
                  <c:v>0.105</c:v>
                </c:pt>
                <c:pt idx="2">
                  <c:v>0.107</c:v>
                </c:pt>
                <c:pt idx="3">
                  <c:v>0.11899999999999999</c:v>
                </c:pt>
                <c:pt idx="4">
                  <c:v>0.13</c:v>
                </c:pt>
                <c:pt idx="5">
                  <c:v>0.14899999999999999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5C-2948-B483-E40043378185}"/>
            </c:ext>
          </c:extLst>
        </c:ser>
        <c:ser>
          <c:idx val="1"/>
          <c:order val="1"/>
          <c:tx>
            <c:strRef>
              <c:f>GapA_DVB_PlasmaR1!$R$2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GapA_DVB_PlasmaR1!$R$3:$R$8</c:f>
              <c:numCache>
                <c:formatCode>General</c:formatCode>
                <c:ptCount val="6"/>
                <c:pt idx="0">
                  <c:v>0.108</c:v>
                </c:pt>
                <c:pt idx="1">
                  <c:v>0.10299999999999999</c:v>
                </c:pt>
                <c:pt idx="2">
                  <c:v>0.106</c:v>
                </c:pt>
                <c:pt idx="3">
                  <c:v>0.11799999999999999</c:v>
                </c:pt>
                <c:pt idx="4">
                  <c:v>0.13400000000000001</c:v>
                </c:pt>
                <c:pt idx="5">
                  <c:v>0.151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5C-2948-B483-E40043378185}"/>
            </c:ext>
          </c:extLst>
        </c:ser>
        <c:ser>
          <c:idx val="2"/>
          <c:order val="2"/>
          <c:tx>
            <c:strRef>
              <c:f>GapA_DVB_PlasmaR1!$S$2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GapA_DVB_PlasmaR1!$P$3:$P$8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GapA_DVB_PlasmaR1!$S$3:$S$8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5C-2948-B483-E4004337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GapA_DVB_PlasmaR1!$A$405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GapA_DVB_PlasmaR2!$Q$2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GapA_DVB_PlasmaR2!$Q$3:$Q$8</c:f>
              <c:numCache>
                <c:formatCode>General</c:formatCode>
                <c:ptCount val="6"/>
                <c:pt idx="0">
                  <c:v>0.11</c:v>
                </c:pt>
                <c:pt idx="1">
                  <c:v>0.106</c:v>
                </c:pt>
                <c:pt idx="2">
                  <c:v>0.105</c:v>
                </c:pt>
                <c:pt idx="3">
                  <c:v>0.112</c:v>
                </c:pt>
                <c:pt idx="4">
                  <c:v>0.123</c:v>
                </c:pt>
                <c:pt idx="5">
                  <c:v>0.13600000000000001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21-434B-A791-264472B8A015}"/>
            </c:ext>
          </c:extLst>
        </c:ser>
        <c:ser>
          <c:idx val="1"/>
          <c:order val="1"/>
          <c:tx>
            <c:strRef>
              <c:f>GapA_DVB_PlasmaR2!$R$2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GapA_DVB_PlasmaR2!$R$3:$R$8</c:f>
              <c:numCache>
                <c:formatCode>General</c:formatCode>
                <c:ptCount val="6"/>
                <c:pt idx="0">
                  <c:v>0.107</c:v>
                </c:pt>
                <c:pt idx="1">
                  <c:v>0.104</c:v>
                </c:pt>
                <c:pt idx="2">
                  <c:v>0.107</c:v>
                </c:pt>
                <c:pt idx="3">
                  <c:v>0.115</c:v>
                </c:pt>
                <c:pt idx="4">
                  <c:v>0.13600000000000001</c:v>
                </c:pt>
                <c:pt idx="5">
                  <c:v>0.14299999999999999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21-434B-A791-264472B8A015}"/>
            </c:ext>
          </c:extLst>
        </c:ser>
        <c:ser>
          <c:idx val="2"/>
          <c:order val="2"/>
          <c:tx>
            <c:strRef>
              <c:f>GapA_DVB_PlasmaR2!$S$2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GapA_DVB_PlasmaR2!$P$3:$P$8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GapA_DVB_PlasmaR2!$S$3:$S$8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21-434B-A791-264472B8A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GapA_DVB_PlasmaR2!$A$405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GapA_DVB_PlasmaR3!$Q$2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GapA_DVB_PlasmaR3!$Q$3:$Q$8</c:f>
              <c:numCache>
                <c:formatCode>General</c:formatCode>
                <c:ptCount val="6"/>
                <c:pt idx="0">
                  <c:v>0.112</c:v>
                </c:pt>
                <c:pt idx="1">
                  <c:v>0.106</c:v>
                </c:pt>
                <c:pt idx="2">
                  <c:v>0.106</c:v>
                </c:pt>
                <c:pt idx="3">
                  <c:v>0.111</c:v>
                </c:pt>
                <c:pt idx="4">
                  <c:v>0.125</c:v>
                </c:pt>
                <c:pt idx="5">
                  <c:v>0.13300000000000001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AB-C54E-9336-AFE118DC879F}"/>
            </c:ext>
          </c:extLst>
        </c:ser>
        <c:ser>
          <c:idx val="1"/>
          <c:order val="1"/>
          <c:tx>
            <c:strRef>
              <c:f>GapA_DVB_PlasmaR3!$R$2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GapA_DVB_PlasmaR3!$R$3:$R$8</c:f>
              <c:numCache>
                <c:formatCode>General</c:formatCode>
                <c:ptCount val="6"/>
                <c:pt idx="0">
                  <c:v>0.107</c:v>
                </c:pt>
                <c:pt idx="1">
                  <c:v>0.106</c:v>
                </c:pt>
                <c:pt idx="2">
                  <c:v>0.105</c:v>
                </c:pt>
                <c:pt idx="3">
                  <c:v>0.115</c:v>
                </c:pt>
                <c:pt idx="4">
                  <c:v>0.126</c:v>
                </c:pt>
                <c:pt idx="5">
                  <c:v>0.13500000000000001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AB-C54E-9336-AFE118DC879F}"/>
            </c:ext>
          </c:extLst>
        </c:ser>
        <c:ser>
          <c:idx val="2"/>
          <c:order val="2"/>
          <c:tx>
            <c:strRef>
              <c:f>GapA_DVB_PlasmaR3!$S$2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GapA_DVB_PlasmaR3!$P$3:$P$8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GapA_DVB_PlasmaR3!$S$3:$S$8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AB-C54E-9336-AFE118DC8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GapA_DVB_PlasmaR3!$A$405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GapA_Epoxy_untreated!$Q$2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GapA_Epoxy_untreated!$Q$3:$Q$8</c:f>
              <c:numCache>
                <c:formatCode>General</c:formatCode>
                <c:ptCount val="6"/>
                <c:pt idx="0">
                  <c:v>0.108</c:v>
                </c:pt>
                <c:pt idx="1">
                  <c:v>0.124</c:v>
                </c:pt>
                <c:pt idx="2">
                  <c:v>0.15</c:v>
                </c:pt>
                <c:pt idx="3">
                  <c:v>0.16700000000000001</c:v>
                </c:pt>
                <c:pt idx="4">
                  <c:v>0.188</c:v>
                </c:pt>
                <c:pt idx="5">
                  <c:v>0.21099999999999999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2A-0E42-A464-7395AEE8AD7D}"/>
            </c:ext>
          </c:extLst>
        </c:ser>
        <c:ser>
          <c:idx val="1"/>
          <c:order val="1"/>
          <c:tx>
            <c:strRef>
              <c:f>GapA_Epoxy_untreated!$R$2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GapA_Epoxy_untreated!$P$3:$P$8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GapA_Epoxy_untreated!$R$3:$R$8</c:f>
              <c:numCache>
                <c:formatCode>General</c:formatCode>
                <c:ptCount val="6"/>
                <c:pt idx="0">
                  <c:v>0.104</c:v>
                </c:pt>
                <c:pt idx="1">
                  <c:v>0.115</c:v>
                </c:pt>
                <c:pt idx="2">
                  <c:v>0.13300000000000001</c:v>
                </c:pt>
                <c:pt idx="3">
                  <c:v>0.154</c:v>
                </c:pt>
                <c:pt idx="4">
                  <c:v>0.17599999999999999</c:v>
                </c:pt>
                <c:pt idx="5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2A-0E42-A464-7395AEE8AD7D}"/>
            </c:ext>
          </c:extLst>
        </c:ser>
        <c:ser>
          <c:idx val="2"/>
          <c:order val="2"/>
          <c:tx>
            <c:strRef>
              <c:f>GapA_Epoxy_untreated!$S$2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GapA_Epoxy_untreated!$P$3:$P$8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GapA_Epoxy_untreated!$S$3:$S$8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2A-0E42-A464-7395AEE8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GapA_Epoxy_untreated!$A$405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59FE421-E5CC-3A49-AEB8-191459D19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A318433-BE18-F841-A6ED-CE0D8FE3D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B42A943-9CD9-8149-AFE3-772EB0B78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4554F88-2F5B-C94B-A190-D00E41AEB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80CD23D-848F-664D-95CD-18258AD9B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8568BDE-3FAA-464D-B830-68F227267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5B175D5-6E18-D84D-9481-45A914BAD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1B4C253-6255-554B-A9A3-0C0D53B8D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45158E-850B-5C45-A354-5D8EE3F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B561F06-1730-F04B-8C3C-C192D9DD6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8F2CED3-D07B-7E4B-B499-88AA59B33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A02F31F-4441-3447-9A77-05DC2C2C9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6D7F07C-5C53-E440-B4F9-C767D6119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B01EA38-BAB8-4349-B5F0-FB8A36DAC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5798F67-4497-984F-B5BC-B4CC71DD9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F0AD317-1E2B-8146-AE2F-717D594AE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63B8E68-4456-8B44-B8AF-CAD9C915C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74EC3FF-FA2F-C543-B335-8C723847E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060BE83-C05B-3A46-AAA6-A2D733199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67E5450-7673-7544-8252-76AA5B054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D744CBA-19A0-E541-9226-D88349A33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69548BA-E439-8849-B52D-79FA8248A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838427-7F6E-584C-BC14-72CD7DF86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3173E0-BC6E-0242-B1CC-76CB2F04B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79912A5-BEB9-0943-A7D2-BA3A5052D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4641948-7CE7-D746-8FC8-135D206A4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4E86C94-3E60-6448-B6AE-80654C9ED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8CC5AF7-F769-3745-89D9-263B7D9AE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DF9FF4-3A9A-EC4A-8253-697E1AA63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5E7D94-7F40-DB4E-B100-F668E0544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22</xdr:row>
      <xdr:rowOff>19050</xdr:rowOff>
    </xdr:from>
    <xdr:to>
      <xdr:col>14</xdr:col>
      <xdr:colOff>0</xdr:colOff>
      <xdr:row>37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5A5650-60EE-4C48-ABE4-B1A0700B6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0509B7-1DD4-D449-B709-C29C2434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9B46AE-C7C4-D14B-BAF7-A780AB48C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A16018A-B819-F742-A526-6492D25C9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8C8374E-B4A6-8A4C-A590-17964238A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14CB6A9-3B9D-0041-B39D-9766FF8FE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16</xdr:row>
      <xdr:rowOff>82550</xdr:rowOff>
    </xdr:from>
    <xdr:to>
      <xdr:col>18</xdr:col>
      <xdr:colOff>27400</xdr:colOff>
      <xdr:row>31</xdr:row>
      <xdr:rowOff>105050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162DE7D-7F4A-3447-A317-A5FFE7808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E716-3060-0F43-A892-A1EB4A06C972}">
  <dimension ref="A1:S26"/>
  <sheetViews>
    <sheetView workbookViewId="0">
      <selection activeCell="P13" sqref="P13:R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0.111</v>
      </c>
      <c r="C2" s="49">
        <v>0.107</v>
      </c>
      <c r="D2" s="49">
        <v>0.105</v>
      </c>
      <c r="E2" s="49">
        <v>0.104</v>
      </c>
      <c r="F2" s="49">
        <v>0.10199999999999999</v>
      </c>
      <c r="G2" s="49">
        <v>0.10199999999999999</v>
      </c>
      <c r="H2" s="49">
        <v>0.104</v>
      </c>
      <c r="I2" s="49">
        <v>0.106</v>
      </c>
      <c r="J2" s="49">
        <v>0.111</v>
      </c>
      <c r="K2" s="49">
        <v>0.111</v>
      </c>
      <c r="L2" s="49">
        <v>0.112</v>
      </c>
      <c r="M2" s="49">
        <v>0.11700000000000001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0.111</v>
      </c>
      <c r="R3" s="46">
        <f>C2</f>
        <v>0.107</v>
      </c>
      <c r="S3" s="46"/>
    </row>
    <row r="4" spans="1:19" x14ac:dyDescent="0.2">
      <c r="P4" s="47">
        <v>120</v>
      </c>
      <c r="Q4" s="46">
        <f>D6</f>
        <v>0.13200000000000001</v>
      </c>
      <c r="R4" s="46">
        <f>E6</f>
        <v>0.13500000000000001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0.16700000000000001</v>
      </c>
      <c r="R5" s="46">
        <f>G10</f>
        <v>0.16200000000000001</v>
      </c>
      <c r="S5" s="46"/>
    </row>
    <row r="6" spans="1:19" x14ac:dyDescent="0.2">
      <c r="A6" s="44" t="s">
        <v>17</v>
      </c>
      <c r="B6" s="43">
        <v>0.111</v>
      </c>
      <c r="C6" s="43">
        <v>0.106</v>
      </c>
      <c r="D6" s="43">
        <v>0.13200000000000001</v>
      </c>
      <c r="E6" s="43">
        <v>0.13500000000000001</v>
      </c>
      <c r="F6" s="43">
        <v>0.10199999999999999</v>
      </c>
      <c r="G6" s="43">
        <v>0.10199999999999999</v>
      </c>
      <c r="H6" s="43">
        <v>0.104</v>
      </c>
      <c r="I6" s="43">
        <v>0.106</v>
      </c>
      <c r="J6" s="43">
        <v>0.111</v>
      </c>
      <c r="K6" s="43">
        <v>0.111</v>
      </c>
      <c r="L6" s="43">
        <v>0.112</v>
      </c>
      <c r="M6" s="43">
        <v>0.11700000000000001</v>
      </c>
      <c r="N6" s="42">
        <v>405</v>
      </c>
      <c r="P6" s="47">
        <v>360</v>
      </c>
      <c r="Q6" s="46">
        <f>H14</f>
        <v>0.185</v>
      </c>
      <c r="R6" s="46">
        <f>I14</f>
        <v>0.193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0.20799999999999999</v>
      </c>
      <c r="R7" s="46">
        <f>K18</f>
        <v>0.222</v>
      </c>
      <c r="S7" s="46"/>
    </row>
    <row r="8" spans="1:19" x14ac:dyDescent="0.2">
      <c r="P8" s="47">
        <v>600</v>
      </c>
      <c r="Q8" s="46">
        <f>L22</f>
        <v>0.222</v>
      </c>
      <c r="R8" s="46">
        <f>M22</f>
        <v>0.23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</v>
      </c>
      <c r="C10" s="43">
        <v>0.106</v>
      </c>
      <c r="D10" s="43">
        <v>0.13100000000000001</v>
      </c>
      <c r="E10" s="43">
        <v>0.13400000000000001</v>
      </c>
      <c r="F10" s="43">
        <v>0.16700000000000001</v>
      </c>
      <c r="G10" s="43">
        <v>0.16200000000000001</v>
      </c>
      <c r="H10" s="43">
        <v>0.104</v>
      </c>
      <c r="I10" s="43">
        <v>0.106</v>
      </c>
      <c r="J10" s="43">
        <v>0.111</v>
      </c>
      <c r="K10" s="43">
        <v>0.111</v>
      </c>
      <c r="L10" s="43">
        <v>0.112</v>
      </c>
      <c r="M10" s="43">
        <v>0.11700000000000001</v>
      </c>
      <c r="N10" s="42">
        <v>405</v>
      </c>
      <c r="P10" s="28" t="s">
        <v>20</v>
      </c>
      <c r="Q10" s="28">
        <f>SLOPE(Q3:Q8,$P$3:$P$8)</f>
        <v>1.907142857142857E-4</v>
      </c>
      <c r="R10" s="28">
        <f>SLOPE(R3:R8,$P$3:$P$8)</f>
        <v>2.1595238095238096E-4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1.261904761904763E-5</v>
      </c>
    </row>
    <row r="12" spans="1:19" x14ac:dyDescent="0.2">
      <c r="P12" s="28" t="s">
        <v>18</v>
      </c>
      <c r="Q12" s="28">
        <f>AVERAGE(Q10:R10)</f>
        <v>2.0333333333333333E-4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</v>
      </c>
      <c r="C14" s="43">
        <v>0.106</v>
      </c>
      <c r="D14" s="43">
        <v>0.13100000000000001</v>
      </c>
      <c r="E14" s="43">
        <v>0.13400000000000001</v>
      </c>
      <c r="F14" s="43">
        <v>0.158</v>
      </c>
      <c r="G14" s="43">
        <v>0.16200000000000001</v>
      </c>
      <c r="H14" s="43">
        <v>0.185</v>
      </c>
      <c r="I14" s="43">
        <v>0.193</v>
      </c>
      <c r="J14" s="43">
        <v>0.111</v>
      </c>
      <c r="K14" s="43">
        <v>0.111</v>
      </c>
      <c r="L14" s="43">
        <v>0.112</v>
      </c>
      <c r="M14" s="43">
        <v>0.11700000000000001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</v>
      </c>
      <c r="C18" s="43">
        <v>0.106</v>
      </c>
      <c r="D18" s="43">
        <v>0.13100000000000001</v>
      </c>
      <c r="E18" s="43">
        <v>0.13400000000000001</v>
      </c>
      <c r="F18" s="43">
        <v>0.158</v>
      </c>
      <c r="G18" s="43">
        <v>0.16200000000000001</v>
      </c>
      <c r="H18" s="43">
        <v>0.184</v>
      </c>
      <c r="I18" s="43">
        <v>0.193</v>
      </c>
      <c r="J18" s="43">
        <v>0.20799999999999999</v>
      </c>
      <c r="K18" s="43">
        <v>0.222</v>
      </c>
      <c r="L18" s="43">
        <v>0.112</v>
      </c>
      <c r="M18" s="43">
        <v>0.11700000000000001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</v>
      </c>
      <c r="C22" s="43">
        <v>0.105</v>
      </c>
      <c r="D22" s="43">
        <v>0.13100000000000001</v>
      </c>
      <c r="E22" s="43">
        <v>0.13400000000000001</v>
      </c>
      <c r="F22" s="43">
        <v>0.158</v>
      </c>
      <c r="G22" s="43">
        <v>0.16200000000000001</v>
      </c>
      <c r="H22" s="43">
        <v>0.184</v>
      </c>
      <c r="I22" s="43">
        <v>0.193</v>
      </c>
      <c r="J22" s="43">
        <v>0.20799999999999999</v>
      </c>
      <c r="K22" s="43">
        <v>0.222</v>
      </c>
      <c r="L22" s="43">
        <v>0.222</v>
      </c>
      <c r="M22" s="43">
        <v>0.23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32"/>
      <c r="C25" s="32"/>
      <c r="D25" s="30"/>
      <c r="E25" s="41"/>
      <c r="F25" s="40"/>
      <c r="G25" s="39"/>
      <c r="H25" s="38"/>
      <c r="I25" s="37"/>
      <c r="J25" s="36"/>
      <c r="K25" s="35"/>
      <c r="L25" s="35"/>
      <c r="M25" s="33"/>
    </row>
    <row r="26" spans="1:14" x14ac:dyDescent="0.2">
      <c r="A26" s="34"/>
      <c r="B26" s="33"/>
      <c r="C26" s="33"/>
      <c r="D26" s="32"/>
      <c r="E26" s="32"/>
      <c r="F26" s="32"/>
      <c r="G26" s="32"/>
      <c r="H26" s="32"/>
      <c r="I26" s="31"/>
      <c r="J26" s="31"/>
      <c r="K26" s="31"/>
      <c r="L26" s="31"/>
      <c r="M26" s="30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5788-9F2F-964B-9BF0-023467B67B83}">
  <dimension ref="A1:S26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0.112</v>
      </c>
      <c r="C2" s="49">
        <v>0.107</v>
      </c>
      <c r="D2" s="49">
        <v>0.104</v>
      </c>
      <c r="E2" s="49">
        <v>0.105</v>
      </c>
      <c r="F2" s="49">
        <v>0.10299999999999999</v>
      </c>
      <c r="G2" s="49">
        <v>0.10100000000000001</v>
      </c>
      <c r="H2" s="49">
        <v>0.10100000000000001</v>
      </c>
      <c r="I2" s="49">
        <v>0.104</v>
      </c>
      <c r="J2" s="49">
        <v>0.108</v>
      </c>
      <c r="K2" s="49">
        <v>0.108</v>
      </c>
      <c r="L2" s="49">
        <v>0.114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0.112</v>
      </c>
      <c r="R3" s="46">
        <f>C2</f>
        <v>0.107</v>
      </c>
      <c r="S3" s="46"/>
    </row>
    <row r="4" spans="1:19" x14ac:dyDescent="0.2">
      <c r="P4" s="47">
        <v>120</v>
      </c>
      <c r="Q4" s="46">
        <f>D6</f>
        <v>0.104</v>
      </c>
      <c r="R4" s="46">
        <f>E6</f>
        <v>0.105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0.107</v>
      </c>
      <c r="R5" s="46">
        <f>G10</f>
        <v>0.11</v>
      </c>
      <c r="S5" s="46"/>
    </row>
    <row r="6" spans="1:19" x14ac:dyDescent="0.2">
      <c r="A6" s="44" t="s">
        <v>17</v>
      </c>
      <c r="B6" s="43">
        <v>0.111</v>
      </c>
      <c r="C6" s="43">
        <v>0.106</v>
      </c>
      <c r="D6" s="43">
        <v>0.104</v>
      </c>
      <c r="E6" s="43">
        <v>0.105</v>
      </c>
      <c r="F6" s="43">
        <v>0.10299999999999999</v>
      </c>
      <c r="G6" s="43">
        <v>0.10100000000000001</v>
      </c>
      <c r="H6" s="43">
        <v>0.10100000000000001</v>
      </c>
      <c r="I6" s="43">
        <v>0.104</v>
      </c>
      <c r="J6" s="43">
        <v>0.108</v>
      </c>
      <c r="K6" s="43">
        <v>0.108</v>
      </c>
      <c r="L6" s="43">
        <v>0.115</v>
      </c>
      <c r="M6" s="43">
        <v>0.115</v>
      </c>
      <c r="N6" s="42">
        <v>405</v>
      </c>
      <c r="P6" s="47">
        <v>360</v>
      </c>
      <c r="Q6" s="46">
        <f>H14</f>
        <v>0.112</v>
      </c>
      <c r="R6" s="46">
        <f>I14</f>
        <v>0.123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0.122</v>
      </c>
      <c r="R7" s="46">
        <f>K18</f>
        <v>0.13300000000000001</v>
      </c>
      <c r="S7" s="46"/>
    </row>
    <row r="8" spans="1:19" x14ac:dyDescent="0.2">
      <c r="P8" s="47">
        <v>600</v>
      </c>
      <c r="Q8" s="46">
        <f>L22</f>
        <v>0.13100000000000001</v>
      </c>
      <c r="R8" s="46">
        <f>M22</f>
        <v>0.15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0.111</v>
      </c>
      <c r="C10" s="43">
        <v>0.106</v>
      </c>
      <c r="D10" s="43">
        <v>0.104</v>
      </c>
      <c r="E10" s="43">
        <v>0.108</v>
      </c>
      <c r="F10" s="43">
        <v>0.107</v>
      </c>
      <c r="G10" s="43">
        <v>0.11</v>
      </c>
      <c r="H10" s="43">
        <v>0.10100000000000001</v>
      </c>
      <c r="I10" s="43">
        <v>0.104</v>
      </c>
      <c r="J10" s="43">
        <v>0.108</v>
      </c>
      <c r="K10" s="43">
        <v>0.108</v>
      </c>
      <c r="L10" s="43">
        <v>0.114</v>
      </c>
      <c r="M10" s="43">
        <v>0.115</v>
      </c>
      <c r="N10" s="51">
        <v>340</v>
      </c>
      <c r="P10" s="28" t="s">
        <v>20</v>
      </c>
      <c r="Q10" s="28">
        <f>SLOPE(Q3:Q8,$P$3:$P$8)</f>
        <v>3.6666666666666672E-5</v>
      </c>
      <c r="R10" s="28">
        <f>SLOPE(R3:R8,$P$3:$P$8)</f>
        <v>7.4285714285714301E-5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1.8809523809523814E-5</v>
      </c>
    </row>
    <row r="12" spans="1:19" x14ac:dyDescent="0.2">
      <c r="P12" s="28" t="s">
        <v>18</v>
      </c>
      <c r="Q12" s="28">
        <f>AVERAGE(Q10:R10)</f>
        <v>5.5476190476190486E-5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0.111</v>
      </c>
      <c r="C14" s="43">
        <v>0.106</v>
      </c>
      <c r="D14" s="43">
        <v>0.104</v>
      </c>
      <c r="E14" s="43">
        <v>0.108</v>
      </c>
      <c r="F14" s="43">
        <v>0.106</v>
      </c>
      <c r="G14" s="43">
        <v>0.11</v>
      </c>
      <c r="H14" s="43">
        <v>0.112</v>
      </c>
      <c r="I14" s="43">
        <v>0.123</v>
      </c>
      <c r="J14" s="43">
        <v>0.108</v>
      </c>
      <c r="K14" s="43">
        <v>0.108</v>
      </c>
      <c r="L14" s="43">
        <v>0.114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0.111</v>
      </c>
      <c r="C18" s="43">
        <v>0.106</v>
      </c>
      <c r="D18" s="43">
        <v>0.105</v>
      </c>
      <c r="E18" s="43">
        <v>0.108</v>
      </c>
      <c r="F18" s="43">
        <v>0.106</v>
      </c>
      <c r="G18" s="43">
        <v>0.11</v>
      </c>
      <c r="H18" s="43">
        <v>0.109</v>
      </c>
      <c r="I18" s="43">
        <v>0.122</v>
      </c>
      <c r="J18" s="43">
        <v>0.122</v>
      </c>
      <c r="K18" s="43">
        <v>0.13300000000000001</v>
      </c>
      <c r="L18" s="43">
        <v>0.114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0.111</v>
      </c>
      <c r="C22" s="43">
        <v>0.106</v>
      </c>
      <c r="D22" s="43">
        <v>0.104</v>
      </c>
      <c r="E22" s="43">
        <v>0.108</v>
      </c>
      <c r="F22" s="43">
        <v>0.106</v>
      </c>
      <c r="G22" s="43">
        <v>0.11</v>
      </c>
      <c r="H22" s="43">
        <v>0.109</v>
      </c>
      <c r="I22" s="43">
        <v>0.122</v>
      </c>
      <c r="J22" s="43">
        <v>0.122</v>
      </c>
      <c r="K22" s="43">
        <v>0.13300000000000001</v>
      </c>
      <c r="L22" s="43">
        <v>0.13100000000000001</v>
      </c>
      <c r="M22" s="43">
        <v>0.15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49E6-F705-3244-B23E-BF3A237303FA}">
  <dimension ref="A1:S26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0.105</v>
      </c>
      <c r="C2" s="49">
        <v>0.106</v>
      </c>
      <c r="D2" s="49">
        <v>0.105</v>
      </c>
      <c r="E2" s="49">
        <v>0.104</v>
      </c>
      <c r="F2" s="49">
        <v>0.10299999999999999</v>
      </c>
      <c r="G2" s="49">
        <v>0.10100000000000001</v>
      </c>
      <c r="H2" s="49">
        <v>0.10199999999999999</v>
      </c>
      <c r="I2" s="49">
        <v>0.10100000000000001</v>
      </c>
      <c r="J2" s="49">
        <v>0.10100000000000001</v>
      </c>
      <c r="K2" s="49">
        <v>0.10199999999999999</v>
      </c>
      <c r="L2" s="49">
        <v>0.104</v>
      </c>
      <c r="M2" s="49">
        <v>0.104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0.105</v>
      </c>
      <c r="R3" s="46">
        <f>C2</f>
        <v>0.106</v>
      </c>
      <c r="S3" s="46"/>
    </row>
    <row r="4" spans="1:19" x14ac:dyDescent="0.2">
      <c r="P4" s="47">
        <v>120</v>
      </c>
      <c r="Q4" s="46">
        <f>D6</f>
        <v>0.107</v>
      </c>
      <c r="R4" s="46">
        <f>E6</f>
        <v>0.108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</v>
      </c>
      <c r="R5" s="46">
        <f>G10</f>
        <v>0.111</v>
      </c>
      <c r="S5" s="46"/>
    </row>
    <row r="6" spans="1:19" x14ac:dyDescent="0.2">
      <c r="A6" s="44" t="s">
        <v>17</v>
      </c>
      <c r="B6" s="43">
        <v>0.115</v>
      </c>
      <c r="C6" s="43">
        <v>0.106</v>
      </c>
      <c r="D6" s="43">
        <v>0.107</v>
      </c>
      <c r="E6" s="43">
        <v>0.108</v>
      </c>
      <c r="F6" s="43">
        <v>0.10299999999999999</v>
      </c>
      <c r="G6" s="43">
        <v>0.10100000000000001</v>
      </c>
      <c r="H6" s="43">
        <v>0.10199999999999999</v>
      </c>
      <c r="I6" s="43">
        <v>0.10100000000000001</v>
      </c>
      <c r="J6" s="43">
        <v>0.10100000000000001</v>
      </c>
      <c r="K6" s="43">
        <v>0.10199999999999999</v>
      </c>
      <c r="L6" s="43">
        <v>0.104</v>
      </c>
      <c r="M6" s="43">
        <v>0.104</v>
      </c>
      <c r="N6" s="42">
        <v>405</v>
      </c>
      <c r="P6" s="47">
        <v>360</v>
      </c>
      <c r="Q6" s="46">
        <f>H14</f>
        <v>0.114</v>
      </c>
      <c r="R6" s="46">
        <f>I14</f>
        <v>0.11700000000000001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0.11799999999999999</v>
      </c>
      <c r="R7" s="46">
        <f>K18</f>
        <v>0.125</v>
      </c>
      <c r="S7" s="46"/>
    </row>
    <row r="8" spans="1:19" x14ac:dyDescent="0.2">
      <c r="P8" s="47">
        <v>600</v>
      </c>
      <c r="Q8" s="46">
        <f>L22</f>
        <v>0.125</v>
      </c>
      <c r="R8" s="46">
        <f>M22</f>
        <v>0.13300000000000001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0.114</v>
      </c>
      <c r="C10" s="43">
        <v>0.106</v>
      </c>
      <c r="D10" s="43">
        <v>0.107</v>
      </c>
      <c r="E10" s="43">
        <v>0.108</v>
      </c>
      <c r="F10" s="43">
        <v>0.11</v>
      </c>
      <c r="G10" s="43">
        <v>0.111</v>
      </c>
      <c r="H10" s="43">
        <v>0.10199999999999999</v>
      </c>
      <c r="I10" s="43">
        <v>0.10100000000000001</v>
      </c>
      <c r="J10" s="43">
        <v>0.10100000000000001</v>
      </c>
      <c r="K10" s="43">
        <v>0.10199999999999999</v>
      </c>
      <c r="L10" s="43">
        <v>0.104</v>
      </c>
      <c r="M10" s="43">
        <v>0.104</v>
      </c>
      <c r="N10" s="51">
        <v>340</v>
      </c>
      <c r="P10" s="28" t="s">
        <v>20</v>
      </c>
      <c r="Q10" s="28">
        <f>SLOPE(Q3:Q8,$P$3:$P$8)</f>
        <v>3.2619047619047622E-5</v>
      </c>
      <c r="R10" s="28">
        <f>SLOPE(R3:R8,$P$3:$P$8)</f>
        <v>4.571428571428573E-5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6.547619047619054E-6</v>
      </c>
    </row>
    <row r="12" spans="1:19" x14ac:dyDescent="0.2">
      <c r="P12" s="28" t="s">
        <v>18</v>
      </c>
      <c r="Q12" s="28">
        <f>AVERAGE(Q10:R10)</f>
        <v>3.9166666666666679E-5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0.114</v>
      </c>
      <c r="C14" s="43">
        <v>0.105</v>
      </c>
      <c r="D14" s="43">
        <v>0.107</v>
      </c>
      <c r="E14" s="43">
        <v>0.108</v>
      </c>
      <c r="F14" s="43">
        <v>0.11</v>
      </c>
      <c r="G14" s="43">
        <v>0.111</v>
      </c>
      <c r="H14" s="43">
        <v>0.114</v>
      </c>
      <c r="I14" s="43">
        <v>0.11700000000000001</v>
      </c>
      <c r="J14" s="43">
        <v>0.10100000000000001</v>
      </c>
      <c r="K14" s="43">
        <v>0.10199999999999999</v>
      </c>
      <c r="L14" s="43">
        <v>0.104</v>
      </c>
      <c r="M14" s="43">
        <v>0.104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0.114</v>
      </c>
      <c r="C18" s="43">
        <v>0.105</v>
      </c>
      <c r="D18" s="43">
        <v>0.107</v>
      </c>
      <c r="E18" s="43">
        <v>0.108</v>
      </c>
      <c r="F18" s="43">
        <v>0.11</v>
      </c>
      <c r="G18" s="43">
        <v>0.111</v>
      </c>
      <c r="H18" s="43">
        <v>0.113</v>
      </c>
      <c r="I18" s="43">
        <v>0.11700000000000001</v>
      </c>
      <c r="J18" s="43">
        <v>0.11799999999999999</v>
      </c>
      <c r="K18" s="43">
        <v>0.125</v>
      </c>
      <c r="L18" s="43">
        <v>0.104</v>
      </c>
      <c r="M18" s="43">
        <v>0.104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0.114</v>
      </c>
      <c r="C22" s="43">
        <v>0.105</v>
      </c>
      <c r="D22" s="43">
        <v>0.107</v>
      </c>
      <c r="E22" s="43">
        <v>0.108</v>
      </c>
      <c r="F22" s="43">
        <v>0.11</v>
      </c>
      <c r="G22" s="43">
        <v>0.111</v>
      </c>
      <c r="H22" s="43">
        <v>0.113</v>
      </c>
      <c r="I22" s="43">
        <v>0.11700000000000001</v>
      </c>
      <c r="J22" s="43">
        <v>0.11799999999999999</v>
      </c>
      <c r="K22" s="43">
        <v>0.125</v>
      </c>
      <c r="L22" s="43">
        <v>0.125</v>
      </c>
      <c r="M22" s="43">
        <v>0.13300000000000001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C8F6-E61E-6444-81B0-868BE9FD4D1D}">
  <dimension ref="A1:S26"/>
  <sheetViews>
    <sheetView workbookViewId="0">
      <selection activeCell="I31" sqref="I3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0.105</v>
      </c>
      <c r="C2" s="49">
        <v>0.104</v>
      </c>
      <c r="D2" s="49">
        <v>0.105</v>
      </c>
      <c r="E2" s="49">
        <v>0.105</v>
      </c>
      <c r="F2" s="49">
        <v>0.106</v>
      </c>
      <c r="G2" s="49">
        <v>0.105</v>
      </c>
      <c r="H2" s="49">
        <v>0.10299999999999999</v>
      </c>
      <c r="I2" s="49">
        <v>0.10299999999999999</v>
      </c>
      <c r="J2" s="49">
        <v>0.10299999999999999</v>
      </c>
      <c r="K2" s="49">
        <v>0.10199999999999999</v>
      </c>
      <c r="L2" s="49">
        <v>0.1</v>
      </c>
      <c r="M2" s="49">
        <v>0.106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0.105</v>
      </c>
      <c r="R3" s="46">
        <f>C2</f>
        <v>0.104</v>
      </c>
      <c r="S3" s="46"/>
    </row>
    <row r="4" spans="1:19" x14ac:dyDescent="0.2">
      <c r="P4" s="47">
        <v>120</v>
      </c>
      <c r="Q4" s="46">
        <f>D6</f>
        <v>0.109</v>
      </c>
      <c r="R4" s="46">
        <f>E6</f>
        <v>0.106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0.115</v>
      </c>
      <c r="R5" s="46">
        <f>G10</f>
        <v>0.113</v>
      </c>
      <c r="S5" s="46"/>
    </row>
    <row r="6" spans="1:19" x14ac:dyDescent="0.2">
      <c r="A6" s="44" t="s">
        <v>17</v>
      </c>
      <c r="B6" s="43">
        <v>0.104</v>
      </c>
      <c r="C6" s="43">
        <v>0.104</v>
      </c>
      <c r="D6" s="43">
        <v>0.109</v>
      </c>
      <c r="E6" s="43">
        <v>0.106</v>
      </c>
      <c r="F6" s="43">
        <v>0.106</v>
      </c>
      <c r="G6" s="43">
        <v>0.105</v>
      </c>
      <c r="H6" s="43">
        <v>0.10299999999999999</v>
      </c>
      <c r="I6" s="43">
        <v>0.10299999999999999</v>
      </c>
      <c r="J6" s="43">
        <v>0.10199999999999999</v>
      </c>
      <c r="K6" s="43">
        <v>0.10199999999999999</v>
      </c>
      <c r="L6" s="43">
        <v>0.1</v>
      </c>
      <c r="M6" s="43">
        <v>0.106</v>
      </c>
      <c r="N6" s="42">
        <v>405</v>
      </c>
      <c r="P6" s="47">
        <v>360</v>
      </c>
      <c r="Q6" s="46">
        <f>H14</f>
        <v>0.11899999999999999</v>
      </c>
      <c r="R6" s="46">
        <f>I14</f>
        <v>0.114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0.126</v>
      </c>
      <c r="R7" s="46">
        <f>K18</f>
        <v>0.11700000000000001</v>
      </c>
      <c r="S7" s="46"/>
    </row>
    <row r="8" spans="1:19" x14ac:dyDescent="0.2">
      <c r="P8" s="47">
        <v>600</v>
      </c>
      <c r="Q8" s="46">
        <f>L22</f>
        <v>0.13200000000000001</v>
      </c>
      <c r="R8" s="46">
        <f>M22</f>
        <v>0.128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0.104</v>
      </c>
      <c r="C10" s="43">
        <v>0.10299999999999999</v>
      </c>
      <c r="D10" s="43">
        <v>0.109</v>
      </c>
      <c r="E10" s="43">
        <v>0.106</v>
      </c>
      <c r="F10" s="43">
        <v>0.115</v>
      </c>
      <c r="G10" s="43">
        <v>0.113</v>
      </c>
      <c r="H10" s="43">
        <v>0.10299999999999999</v>
      </c>
      <c r="I10" s="43">
        <v>0.10299999999999999</v>
      </c>
      <c r="J10" s="43">
        <v>0.10199999999999999</v>
      </c>
      <c r="K10" s="43">
        <v>0.10199999999999999</v>
      </c>
      <c r="L10" s="43">
        <v>0.1</v>
      </c>
      <c r="M10" s="43">
        <v>0.106</v>
      </c>
      <c r="N10" s="51">
        <v>340</v>
      </c>
      <c r="P10" s="28" t="s">
        <v>20</v>
      </c>
      <c r="Q10" s="28">
        <f>SLOPE(Q3:Q8,$P$3:$P$8)</f>
        <v>4.5238095238095245E-5</v>
      </c>
      <c r="R10" s="28">
        <f>SLOPE(R3:R8,$P$3:$P$8)</f>
        <v>3.6666666666666686E-5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4.2857142857142795E-6</v>
      </c>
    </row>
    <row r="12" spans="1:19" x14ac:dyDescent="0.2">
      <c r="P12" s="28" t="s">
        <v>18</v>
      </c>
      <c r="Q12" s="28">
        <f>AVERAGE(Q10:R10)</f>
        <v>4.0952380952380966E-5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0.104</v>
      </c>
      <c r="C14" s="43">
        <v>0.10299999999999999</v>
      </c>
      <c r="D14" s="43">
        <v>0.109</v>
      </c>
      <c r="E14" s="43">
        <v>0.106</v>
      </c>
      <c r="F14" s="43">
        <v>0.115</v>
      </c>
      <c r="G14" s="43">
        <v>0.112</v>
      </c>
      <c r="H14" s="43">
        <v>0.11899999999999999</v>
      </c>
      <c r="I14" s="43">
        <v>0.114</v>
      </c>
      <c r="J14" s="43">
        <v>0.10199999999999999</v>
      </c>
      <c r="K14" s="43">
        <v>0.10199999999999999</v>
      </c>
      <c r="L14" s="43">
        <v>0.1</v>
      </c>
      <c r="M14" s="43">
        <v>0.106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0.104</v>
      </c>
      <c r="C18" s="43">
        <v>0.10299999999999999</v>
      </c>
      <c r="D18" s="43">
        <v>0.109</v>
      </c>
      <c r="E18" s="43">
        <v>0.106</v>
      </c>
      <c r="F18" s="43">
        <v>0.115</v>
      </c>
      <c r="G18" s="43">
        <v>0.112</v>
      </c>
      <c r="H18" s="43">
        <v>0.11799999999999999</v>
      </c>
      <c r="I18" s="43">
        <v>0.114</v>
      </c>
      <c r="J18" s="43">
        <v>0.126</v>
      </c>
      <c r="K18" s="43">
        <v>0.11700000000000001</v>
      </c>
      <c r="L18" s="43">
        <v>0.1</v>
      </c>
      <c r="M18" s="43">
        <v>0.106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0.104</v>
      </c>
      <c r="C22" s="43">
        <v>0.10299999999999999</v>
      </c>
      <c r="D22" s="43">
        <v>0.109</v>
      </c>
      <c r="E22" s="43">
        <v>0.105</v>
      </c>
      <c r="F22" s="43">
        <v>0.115</v>
      </c>
      <c r="G22" s="43">
        <v>0.112</v>
      </c>
      <c r="H22" s="43">
        <v>0.11799999999999999</v>
      </c>
      <c r="I22" s="43">
        <v>0.114</v>
      </c>
      <c r="J22" s="43">
        <v>0.125</v>
      </c>
      <c r="K22" s="43">
        <v>0.11799999999999999</v>
      </c>
      <c r="L22" s="43">
        <v>0.13200000000000001</v>
      </c>
      <c r="M22" s="43">
        <v>0.128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95AB-2D75-FD4B-84EF-9DED3BD15ECF}">
  <dimension ref="A1:S26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0.113</v>
      </c>
      <c r="C2" s="49">
        <v>0.114</v>
      </c>
      <c r="D2" s="49">
        <v>0.108</v>
      </c>
      <c r="E2" s="49">
        <v>0.109</v>
      </c>
      <c r="F2" s="49">
        <v>0.105</v>
      </c>
      <c r="G2" s="49">
        <v>0.10100000000000001</v>
      </c>
      <c r="H2" s="49">
        <v>0.10100000000000001</v>
      </c>
      <c r="I2" s="49">
        <v>0.10199999999999999</v>
      </c>
      <c r="J2" s="49">
        <v>0.105</v>
      </c>
      <c r="K2" s="49">
        <v>0.104</v>
      </c>
      <c r="L2" s="49">
        <v>0.106</v>
      </c>
      <c r="M2" s="49">
        <v>0.109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0.113</v>
      </c>
      <c r="R3" s="46">
        <f>C2</f>
        <v>0.114</v>
      </c>
      <c r="S3" s="46"/>
    </row>
    <row r="4" spans="1:19" x14ac:dyDescent="0.2">
      <c r="P4" s="47">
        <v>120</v>
      </c>
      <c r="Q4" s="46">
        <f>D6</f>
        <v>0.127</v>
      </c>
      <c r="R4" s="46">
        <f>E6</f>
        <v>0.129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0.14399999999999999</v>
      </c>
      <c r="R5" s="46">
        <f>G10</f>
        <v>0.14000000000000001</v>
      </c>
      <c r="S5" s="46"/>
    </row>
    <row r="6" spans="1:19" x14ac:dyDescent="0.2">
      <c r="A6" s="44" t="s">
        <v>17</v>
      </c>
      <c r="B6" s="43">
        <v>0.113</v>
      </c>
      <c r="C6" s="43">
        <v>0.113</v>
      </c>
      <c r="D6" s="43">
        <v>0.127</v>
      </c>
      <c r="E6" s="43">
        <v>0.129</v>
      </c>
      <c r="F6" s="43">
        <v>0.105</v>
      </c>
      <c r="G6" s="43">
        <v>0.10100000000000001</v>
      </c>
      <c r="H6" s="43">
        <v>0.10100000000000001</v>
      </c>
      <c r="I6" s="43">
        <v>0.10199999999999999</v>
      </c>
      <c r="J6" s="43">
        <v>0.105</v>
      </c>
      <c r="K6" s="43">
        <v>0.104</v>
      </c>
      <c r="L6" s="43">
        <v>0.106</v>
      </c>
      <c r="M6" s="43">
        <v>0.109</v>
      </c>
      <c r="N6" s="42">
        <v>405</v>
      </c>
      <c r="P6" s="47">
        <v>360</v>
      </c>
      <c r="Q6" s="46">
        <f>H14</f>
        <v>0.16400000000000001</v>
      </c>
      <c r="R6" s="46">
        <f>I14</f>
        <v>0.16600000000000001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0.192</v>
      </c>
      <c r="R7" s="46">
        <f>K18</f>
        <v>0.19</v>
      </c>
      <c r="S7" s="46"/>
    </row>
    <row r="8" spans="1:19" x14ac:dyDescent="0.2">
      <c r="P8" s="47">
        <v>600</v>
      </c>
      <c r="Q8" s="46">
        <f>L22</f>
        <v>0.222</v>
      </c>
      <c r="R8" s="46">
        <f>M22</f>
        <v>0.224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0.113</v>
      </c>
      <c r="C10" s="43">
        <v>0.113</v>
      </c>
      <c r="D10" s="43">
        <v>0.128</v>
      </c>
      <c r="E10" s="43">
        <v>0.129</v>
      </c>
      <c r="F10" s="43">
        <v>0.14399999999999999</v>
      </c>
      <c r="G10" s="43">
        <v>0.14000000000000001</v>
      </c>
      <c r="H10" s="43">
        <v>0.10100000000000001</v>
      </c>
      <c r="I10" s="43">
        <v>0.10199999999999999</v>
      </c>
      <c r="J10" s="43">
        <v>0.105</v>
      </c>
      <c r="K10" s="43">
        <v>0.105</v>
      </c>
      <c r="L10" s="43">
        <v>0.106</v>
      </c>
      <c r="M10" s="43">
        <v>0.109</v>
      </c>
      <c r="N10" s="51">
        <v>340</v>
      </c>
      <c r="P10" s="28" t="s">
        <v>20</v>
      </c>
      <c r="Q10" s="28">
        <f>SLOPE(Q3:Q8,$P$3:$P$8)</f>
        <v>1.8095238095238098E-4</v>
      </c>
      <c r="R10" s="28">
        <f>SLOPE(R3:R8,$P$3:$P$8)</f>
        <v>1.807142857142857E-4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1.1904761904763808E-7</v>
      </c>
    </row>
    <row r="12" spans="1:19" x14ac:dyDescent="0.2">
      <c r="P12" s="28" t="s">
        <v>18</v>
      </c>
      <c r="Q12" s="28">
        <f>AVERAGE(Q10:R10)</f>
        <v>1.8083333333333336E-4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0.114</v>
      </c>
      <c r="C14" s="43">
        <v>0.113</v>
      </c>
      <c r="D14" s="43">
        <v>0.128</v>
      </c>
      <c r="E14" s="43">
        <v>0.13</v>
      </c>
      <c r="F14" s="43">
        <v>0.14499999999999999</v>
      </c>
      <c r="G14" s="43">
        <v>0.13900000000000001</v>
      </c>
      <c r="H14" s="43">
        <v>0.16400000000000001</v>
      </c>
      <c r="I14" s="43">
        <v>0.16600000000000001</v>
      </c>
      <c r="J14" s="43">
        <v>0.105</v>
      </c>
      <c r="K14" s="43">
        <v>0.104</v>
      </c>
      <c r="L14" s="43">
        <v>0.106</v>
      </c>
      <c r="M14" s="43">
        <v>0.109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0.113</v>
      </c>
      <c r="C18" s="43">
        <v>0.113</v>
      </c>
      <c r="D18" s="43">
        <v>0.129</v>
      </c>
      <c r="E18" s="43">
        <v>0.13</v>
      </c>
      <c r="F18" s="43">
        <v>0.14599999999999999</v>
      </c>
      <c r="G18" s="43">
        <v>0.14000000000000001</v>
      </c>
      <c r="H18" s="43">
        <v>0.16500000000000001</v>
      </c>
      <c r="I18" s="43">
        <v>0.16600000000000001</v>
      </c>
      <c r="J18" s="43">
        <v>0.192</v>
      </c>
      <c r="K18" s="43">
        <v>0.19</v>
      </c>
      <c r="L18" s="43">
        <v>0.106</v>
      </c>
      <c r="M18" s="43">
        <v>0.109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0.113</v>
      </c>
      <c r="C22" s="43">
        <v>0.113</v>
      </c>
      <c r="D22" s="43">
        <v>0.13</v>
      </c>
      <c r="E22" s="43">
        <v>0.13100000000000001</v>
      </c>
      <c r="F22" s="43">
        <v>0.14699999999999999</v>
      </c>
      <c r="G22" s="43">
        <v>0.14000000000000001</v>
      </c>
      <c r="H22" s="43">
        <v>0.16600000000000001</v>
      </c>
      <c r="I22" s="43">
        <v>0.16600000000000001</v>
      </c>
      <c r="J22" s="43">
        <v>0.193</v>
      </c>
      <c r="K22" s="43">
        <v>0.191</v>
      </c>
      <c r="L22" s="43">
        <v>0.222</v>
      </c>
      <c r="M22" s="43">
        <v>0.224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7F86-5AAC-F742-BD34-B3EE803A95E1}">
  <dimension ref="A1:S26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0.105</v>
      </c>
      <c r="C2" s="49">
        <v>0.10299999999999999</v>
      </c>
      <c r="D2" s="49">
        <v>0.104</v>
      </c>
      <c r="E2" s="49">
        <v>0.10199999999999999</v>
      </c>
      <c r="F2" s="49">
        <v>0.10100000000000001</v>
      </c>
      <c r="G2" s="49">
        <v>0.10100000000000001</v>
      </c>
      <c r="H2" s="49">
        <v>9.9000000000000005E-2</v>
      </c>
      <c r="I2" s="49">
        <v>9.9000000000000005E-2</v>
      </c>
      <c r="J2" s="49">
        <v>9.9000000000000005E-2</v>
      </c>
      <c r="K2" s="49">
        <v>9.9000000000000005E-2</v>
      </c>
      <c r="L2" s="49">
        <v>9.9000000000000005E-2</v>
      </c>
      <c r="M2" s="49">
        <v>0.106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0.105</v>
      </c>
      <c r="R3" s="46">
        <f>C2</f>
        <v>0.10299999999999999</v>
      </c>
      <c r="S3" s="46"/>
    </row>
    <row r="4" spans="1:19" x14ac:dyDescent="0.2">
      <c r="P4" s="47">
        <v>120</v>
      </c>
      <c r="Q4" s="46">
        <f>D6</f>
        <v>0.12</v>
      </c>
      <c r="R4" s="46">
        <f>E6</f>
        <v>0.11799999999999999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0.13400000000000001</v>
      </c>
      <c r="R5" s="46">
        <f>G10</f>
        <v>0.127</v>
      </c>
      <c r="S5" s="46"/>
    </row>
    <row r="6" spans="1:19" x14ac:dyDescent="0.2">
      <c r="A6" s="44" t="s">
        <v>17</v>
      </c>
      <c r="B6" s="43">
        <v>0.114</v>
      </c>
      <c r="C6" s="43">
        <v>0.10199999999999999</v>
      </c>
      <c r="D6" s="43">
        <v>0.12</v>
      </c>
      <c r="E6" s="43">
        <v>0.11799999999999999</v>
      </c>
      <c r="F6" s="43">
        <v>0.10100000000000001</v>
      </c>
      <c r="G6" s="43">
        <v>0.10100000000000001</v>
      </c>
      <c r="H6" s="43">
        <v>9.9000000000000005E-2</v>
      </c>
      <c r="I6" s="43">
        <v>9.9000000000000005E-2</v>
      </c>
      <c r="J6" s="43">
        <v>9.9000000000000005E-2</v>
      </c>
      <c r="K6" s="43">
        <v>9.9000000000000005E-2</v>
      </c>
      <c r="L6" s="43">
        <v>0.1</v>
      </c>
      <c r="M6" s="43">
        <v>0.106</v>
      </c>
      <c r="N6" s="42">
        <v>405</v>
      </c>
      <c r="P6" s="47">
        <v>360</v>
      </c>
      <c r="Q6" s="46">
        <f>H14</f>
        <v>0.154</v>
      </c>
      <c r="R6" s="46">
        <f>I14</f>
        <v>0.14799999999999999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0.16600000000000001</v>
      </c>
      <c r="R7" s="46">
        <f>K18</f>
        <v>0.158</v>
      </c>
      <c r="S7" s="46"/>
    </row>
    <row r="8" spans="1:19" x14ac:dyDescent="0.2">
      <c r="P8" s="47">
        <v>600</v>
      </c>
      <c r="Q8" s="46">
        <f>L22</f>
        <v>0.182</v>
      </c>
      <c r="R8" s="46">
        <f>M22</f>
        <v>0.17199999999999999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0.113</v>
      </c>
      <c r="C10" s="43">
        <v>0.10199999999999999</v>
      </c>
      <c r="D10" s="43">
        <v>0.115</v>
      </c>
      <c r="E10" s="43">
        <v>0.109</v>
      </c>
      <c r="F10" s="43">
        <v>0.13400000000000001</v>
      </c>
      <c r="G10" s="43">
        <v>0.127</v>
      </c>
      <c r="H10" s="43">
        <v>0.1</v>
      </c>
      <c r="I10" s="43">
        <v>9.9000000000000005E-2</v>
      </c>
      <c r="J10" s="43">
        <v>9.9000000000000005E-2</v>
      </c>
      <c r="K10" s="43">
        <v>9.9000000000000005E-2</v>
      </c>
      <c r="L10" s="43">
        <v>9.9000000000000005E-2</v>
      </c>
      <c r="M10" s="43">
        <v>0.106</v>
      </c>
      <c r="N10" s="51">
        <v>340</v>
      </c>
      <c r="P10" s="28" t="s">
        <v>20</v>
      </c>
      <c r="Q10" s="28">
        <f>SLOPE(Q3:Q8,$P$3:$P$8)</f>
        <v>1.2928571428571427E-4</v>
      </c>
      <c r="R10" s="28">
        <f>SLOPE(R3:R8,$P$3:$P$8)</f>
        <v>1.157142857142857E-4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6.7857142857142869E-6</v>
      </c>
    </row>
    <row r="12" spans="1:19" x14ac:dyDescent="0.2">
      <c r="P12" s="28" t="s">
        <v>18</v>
      </c>
      <c r="Q12" s="28">
        <f>AVERAGE(Q10:R10)</f>
        <v>1.225E-4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0.115</v>
      </c>
      <c r="C14" s="43">
        <v>0.10199999999999999</v>
      </c>
      <c r="D14" s="43">
        <v>0.115</v>
      </c>
      <c r="E14" s="43">
        <v>0.109</v>
      </c>
      <c r="F14" s="43">
        <v>0.13600000000000001</v>
      </c>
      <c r="G14" s="43">
        <v>0.11700000000000001</v>
      </c>
      <c r="H14" s="43">
        <v>0.154</v>
      </c>
      <c r="I14" s="43">
        <v>0.14799999999999999</v>
      </c>
      <c r="J14" s="43">
        <v>9.9000000000000005E-2</v>
      </c>
      <c r="K14" s="43">
        <v>9.9000000000000005E-2</v>
      </c>
      <c r="L14" s="43">
        <v>9.9000000000000005E-2</v>
      </c>
      <c r="M14" s="43">
        <v>0.106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0.114</v>
      </c>
      <c r="C18" s="43">
        <v>0.10199999999999999</v>
      </c>
      <c r="D18" s="43">
        <v>0.11700000000000001</v>
      </c>
      <c r="E18" s="43">
        <v>0.11</v>
      </c>
      <c r="F18" s="43">
        <v>0.129</v>
      </c>
      <c r="G18" s="43">
        <v>0.11700000000000001</v>
      </c>
      <c r="H18" s="43">
        <v>0.13600000000000001</v>
      </c>
      <c r="I18" s="43">
        <v>0.127</v>
      </c>
      <c r="J18" s="43">
        <v>0.16600000000000001</v>
      </c>
      <c r="K18" s="43">
        <v>0.158</v>
      </c>
      <c r="L18" s="43">
        <v>9.9000000000000005E-2</v>
      </c>
      <c r="M18" s="43">
        <v>0.106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0.114</v>
      </c>
      <c r="C22" s="43">
        <v>0.10199999999999999</v>
      </c>
      <c r="D22" s="43">
        <v>0.11799999999999999</v>
      </c>
      <c r="E22" s="43">
        <v>0.11</v>
      </c>
      <c r="F22" s="43">
        <v>0.128</v>
      </c>
      <c r="G22" s="43">
        <v>0.11700000000000001</v>
      </c>
      <c r="H22" s="43">
        <v>0.13600000000000001</v>
      </c>
      <c r="I22" s="43">
        <v>0.128</v>
      </c>
      <c r="J22" s="43">
        <v>0.14899999999999999</v>
      </c>
      <c r="K22" s="43">
        <v>0.13800000000000001</v>
      </c>
      <c r="L22" s="43">
        <v>0.182</v>
      </c>
      <c r="M22" s="43">
        <v>0.17199999999999999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47E3-D9AA-F545-ABEC-883EA4E20462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0.106</v>
      </c>
      <c r="C2" s="49">
        <v>0.112</v>
      </c>
      <c r="D2" s="49">
        <v>0.112</v>
      </c>
      <c r="E2" s="49">
        <v>0.10299999999999999</v>
      </c>
      <c r="F2" s="49">
        <v>0.10199999999999999</v>
      </c>
      <c r="G2" s="49">
        <v>0.1</v>
      </c>
      <c r="H2" s="49">
        <v>9.1999999999999998E-2</v>
      </c>
      <c r="I2" s="49">
        <v>0.1</v>
      </c>
      <c r="J2" s="49">
        <v>0.1</v>
      </c>
      <c r="K2" s="49">
        <v>0.10199999999999999</v>
      </c>
      <c r="L2" s="49">
        <v>0.10299999999999999</v>
      </c>
      <c r="M2" s="49">
        <v>0.107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0.106</v>
      </c>
      <c r="R3" s="46">
        <f>C2</f>
        <v>0.112</v>
      </c>
      <c r="S3" s="46"/>
    </row>
    <row r="4" spans="1:19" x14ac:dyDescent="0.2">
      <c r="P4" s="47">
        <v>120</v>
      </c>
      <c r="Q4" s="46">
        <f>D6</f>
        <v>0.123</v>
      </c>
      <c r="R4" s="46">
        <f>E6</f>
        <v>0.113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0.125</v>
      </c>
      <c r="R5" s="46">
        <f>G10</f>
        <v>0.13600000000000001</v>
      </c>
      <c r="S5" s="46"/>
    </row>
    <row r="6" spans="1:19" x14ac:dyDescent="0.2">
      <c r="A6" s="44" t="s">
        <v>17</v>
      </c>
      <c r="B6" s="43">
        <v>0.106</v>
      </c>
      <c r="C6" s="43">
        <v>0.111</v>
      </c>
      <c r="D6" s="43">
        <v>0.123</v>
      </c>
      <c r="E6" s="43">
        <v>0.113</v>
      </c>
      <c r="F6" s="43">
        <v>0.10199999999999999</v>
      </c>
      <c r="G6" s="43">
        <v>0.1</v>
      </c>
      <c r="H6" s="43">
        <v>9.1999999999999998E-2</v>
      </c>
      <c r="I6" s="43">
        <v>0.1</v>
      </c>
      <c r="J6" s="43">
        <v>0.1</v>
      </c>
      <c r="K6" s="43">
        <v>0.10199999999999999</v>
      </c>
      <c r="L6" s="43">
        <v>0.104</v>
      </c>
      <c r="M6" s="43">
        <v>0.107</v>
      </c>
      <c r="N6" s="42">
        <v>405</v>
      </c>
      <c r="P6" s="47">
        <v>360</v>
      </c>
      <c r="Q6" s="46">
        <f>H14</f>
        <v>0.13200000000000001</v>
      </c>
      <c r="R6" s="46">
        <f>I14</f>
        <v>0.14599999999999999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0.155</v>
      </c>
      <c r="R7" s="46">
        <f>K18</f>
        <v>0.157</v>
      </c>
      <c r="S7" s="46"/>
    </row>
    <row r="8" spans="1:19" x14ac:dyDescent="0.2">
      <c r="P8" s="47">
        <v>600</v>
      </c>
      <c r="Q8" s="46">
        <f>L22</f>
        <v>0.17899999999999999</v>
      </c>
      <c r="R8" s="46">
        <f>M22</f>
        <v>0.17899999999999999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0.106</v>
      </c>
      <c r="C10" s="43">
        <v>0.111</v>
      </c>
      <c r="D10" s="43">
        <v>0.122</v>
      </c>
      <c r="E10" s="43">
        <v>0.112</v>
      </c>
      <c r="F10" s="43">
        <v>0.125</v>
      </c>
      <c r="G10" s="43">
        <v>0.13600000000000001</v>
      </c>
      <c r="H10" s="43">
        <v>9.1999999999999998E-2</v>
      </c>
      <c r="I10" s="43">
        <v>0.1</v>
      </c>
      <c r="J10" s="43">
        <v>0.1</v>
      </c>
      <c r="K10" s="43">
        <v>0.10199999999999999</v>
      </c>
      <c r="L10" s="43">
        <v>0.10299999999999999</v>
      </c>
      <c r="M10" s="43">
        <v>0.107</v>
      </c>
      <c r="N10" s="51">
        <v>340</v>
      </c>
      <c r="P10" s="28" t="s">
        <v>20</v>
      </c>
      <c r="Q10" s="28">
        <f>SLOPE(Q3:Q8,$P$3:$P$8)</f>
        <v>1.1142857142857142E-4</v>
      </c>
      <c r="R10" s="28">
        <f>SLOPE(R3:R8,$P$3:$P$8)</f>
        <v>1.1357142857142856E-4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1.0714285714285733E-6</v>
      </c>
    </row>
    <row r="12" spans="1:19" x14ac:dyDescent="0.2">
      <c r="P12" s="28" t="s">
        <v>18</v>
      </c>
      <c r="Q12" s="28">
        <f>AVERAGE(Q10:R10)</f>
        <v>1.125E-4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0.106</v>
      </c>
      <c r="C14" s="43">
        <v>0.111</v>
      </c>
      <c r="D14" s="43">
        <v>0.122</v>
      </c>
      <c r="E14" s="43">
        <v>0.112</v>
      </c>
      <c r="F14" s="43">
        <v>0.125</v>
      </c>
      <c r="G14" s="43">
        <v>0.13400000000000001</v>
      </c>
      <c r="H14" s="43">
        <v>0.13200000000000001</v>
      </c>
      <c r="I14" s="43">
        <v>0.14599999999999999</v>
      </c>
      <c r="J14" s="43">
        <v>0.1</v>
      </c>
      <c r="K14" s="43">
        <v>0.10199999999999999</v>
      </c>
      <c r="L14" s="43">
        <v>0.104</v>
      </c>
      <c r="M14" s="43">
        <v>0.106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9">
        <v>0.106</v>
      </c>
      <c r="C18" s="62">
        <v>0.111</v>
      </c>
      <c r="D18" s="62">
        <v>0.122</v>
      </c>
      <c r="E18" s="62">
        <v>0.114</v>
      </c>
      <c r="F18" s="62">
        <v>0.125</v>
      </c>
      <c r="G18" s="62">
        <v>0.13300000000000001</v>
      </c>
      <c r="H18" s="62">
        <v>0.13200000000000001</v>
      </c>
      <c r="I18" s="62">
        <v>0.14699999999999999</v>
      </c>
      <c r="J18" s="62">
        <v>0.155</v>
      </c>
      <c r="K18" s="62">
        <v>0.157</v>
      </c>
      <c r="L18" s="62">
        <v>0.104</v>
      </c>
      <c r="M18" s="62">
        <v>0.107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0.106</v>
      </c>
      <c r="C22" s="43">
        <v>0.111</v>
      </c>
      <c r="D22" s="43">
        <v>0.123</v>
      </c>
      <c r="E22" s="43">
        <v>0.113</v>
      </c>
      <c r="F22" s="43">
        <v>0.125</v>
      </c>
      <c r="G22" s="43">
        <v>0.13400000000000001</v>
      </c>
      <c r="H22" s="43">
        <v>0.13200000000000001</v>
      </c>
      <c r="I22" s="43">
        <v>0.14699999999999999</v>
      </c>
      <c r="J22" s="43">
        <v>0.155</v>
      </c>
      <c r="K22" s="43">
        <v>0.156</v>
      </c>
      <c r="L22" s="43">
        <v>0.17899999999999999</v>
      </c>
      <c r="M22" s="43">
        <v>0.17899999999999999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4BFDB-EDE0-4445-8516-848B9687D311}">
  <dimension ref="A1:S26"/>
  <sheetViews>
    <sheetView workbookViewId="0">
      <selection activeCell="P13" sqref="P13:R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0.10199999999999999</v>
      </c>
      <c r="C2" s="49">
        <v>0.10100000000000001</v>
      </c>
      <c r="D2" s="49">
        <v>0.112</v>
      </c>
      <c r="E2" s="49">
        <v>0.10299999999999999</v>
      </c>
      <c r="F2" s="49">
        <v>0.10199999999999999</v>
      </c>
      <c r="G2" s="49">
        <v>0.1</v>
      </c>
      <c r="H2" s="49">
        <v>9.1999999999999998E-2</v>
      </c>
      <c r="I2" s="49">
        <v>0.1</v>
      </c>
      <c r="J2" s="49">
        <v>0.1</v>
      </c>
      <c r="K2" s="49">
        <v>0.10199999999999999</v>
      </c>
      <c r="L2" s="49">
        <v>0.10299999999999999</v>
      </c>
      <c r="M2" s="49">
        <v>0.107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0.10199999999999999</v>
      </c>
      <c r="R3" s="46">
        <f>C2</f>
        <v>0.10100000000000001</v>
      </c>
      <c r="S3" s="46"/>
    </row>
    <row r="4" spans="1:19" x14ac:dyDescent="0.2">
      <c r="P4" s="47">
        <v>120</v>
      </c>
      <c r="Q4" s="46">
        <f>D6</f>
        <v>0.11700000000000001</v>
      </c>
      <c r="R4" s="46">
        <f>E6</f>
        <v>0.126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0.14000000000000001</v>
      </c>
      <c r="R5" s="46">
        <f>G10</f>
        <v>0.14299999999999999</v>
      </c>
      <c r="S5" s="46"/>
    </row>
    <row r="6" spans="1:19" x14ac:dyDescent="0.2">
      <c r="A6" s="44" t="s">
        <v>17</v>
      </c>
      <c r="B6" s="43">
        <v>0.106</v>
      </c>
      <c r="C6" s="43">
        <v>0.111</v>
      </c>
      <c r="D6" s="43">
        <v>0.11700000000000001</v>
      </c>
      <c r="E6" s="43">
        <v>0.126</v>
      </c>
      <c r="F6" s="43">
        <v>0.10199999999999999</v>
      </c>
      <c r="G6" s="43">
        <v>0.1</v>
      </c>
      <c r="H6" s="43">
        <v>9.1999999999999998E-2</v>
      </c>
      <c r="I6" s="43">
        <v>0.1</v>
      </c>
      <c r="J6" s="43">
        <v>0.1</v>
      </c>
      <c r="K6" s="43">
        <v>0.10199999999999999</v>
      </c>
      <c r="L6" s="43">
        <v>0.104</v>
      </c>
      <c r="M6" s="43">
        <v>0.107</v>
      </c>
      <c r="N6" s="42">
        <v>405</v>
      </c>
      <c r="P6" s="47">
        <v>360</v>
      </c>
      <c r="Q6" s="46">
        <f>H14</f>
        <v>0.155</v>
      </c>
      <c r="R6" s="46">
        <f>I14</f>
        <v>0.155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0.16700000000000001</v>
      </c>
      <c r="R7" s="46">
        <f>K18</f>
        <v>0.17599999999999999</v>
      </c>
      <c r="S7" s="46"/>
    </row>
    <row r="8" spans="1:19" x14ac:dyDescent="0.2">
      <c r="P8" s="47">
        <v>600</v>
      </c>
      <c r="Q8" s="46">
        <f>L22</f>
        <v>0.17899999999999999</v>
      </c>
      <c r="R8" s="46">
        <f>M22</f>
        <v>0.17899999999999999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0.106</v>
      </c>
      <c r="C10" s="43">
        <v>0.111</v>
      </c>
      <c r="D10" s="43">
        <v>0.122</v>
      </c>
      <c r="E10" s="43">
        <v>0.112</v>
      </c>
      <c r="F10" s="43">
        <v>0.14000000000000001</v>
      </c>
      <c r="G10" s="43">
        <v>0.14299999999999999</v>
      </c>
      <c r="H10" s="43">
        <v>9.1999999999999998E-2</v>
      </c>
      <c r="I10" s="43">
        <v>0.1</v>
      </c>
      <c r="J10" s="43">
        <v>0.1</v>
      </c>
      <c r="K10" s="43">
        <v>0.10199999999999999</v>
      </c>
      <c r="L10" s="43">
        <v>0.10299999999999999</v>
      </c>
      <c r="M10" s="43">
        <v>0.107</v>
      </c>
      <c r="N10" s="51">
        <v>340</v>
      </c>
      <c r="P10" s="28" t="s">
        <v>20</v>
      </c>
      <c r="Q10" s="28">
        <f>SLOPE(Q3:Q8,$P$3:$P$8)</f>
        <v>1.3095238095238096E-4</v>
      </c>
      <c r="R10" s="28">
        <f>SLOPE(R3:R8,$P$3:$P$8)</f>
        <v>1.3142857142857143E-4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2.3809523809523549E-7</v>
      </c>
    </row>
    <row r="12" spans="1:19" x14ac:dyDescent="0.2">
      <c r="P12" s="28" t="s">
        <v>18</v>
      </c>
      <c r="Q12" s="28">
        <f>AVERAGE(Q10:R10)</f>
        <v>1.3119047619047621E-4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0.106</v>
      </c>
      <c r="C14" s="43">
        <v>0.111</v>
      </c>
      <c r="D14" s="43">
        <v>0.122</v>
      </c>
      <c r="E14" s="43">
        <v>0.112</v>
      </c>
      <c r="F14" s="43">
        <v>0.125</v>
      </c>
      <c r="G14" s="43">
        <v>0.13400000000000001</v>
      </c>
      <c r="H14" s="43">
        <v>0.155</v>
      </c>
      <c r="I14" s="43">
        <v>0.155</v>
      </c>
      <c r="J14" s="43">
        <v>0.1</v>
      </c>
      <c r="K14" s="43">
        <v>0.10199999999999999</v>
      </c>
      <c r="L14" s="43">
        <v>0.104</v>
      </c>
      <c r="M14" s="43">
        <v>0.106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9">
        <v>0.106</v>
      </c>
      <c r="C18" s="62">
        <v>0.111</v>
      </c>
      <c r="D18" s="62">
        <v>0.122</v>
      </c>
      <c r="E18" s="62">
        <v>0.114</v>
      </c>
      <c r="F18" s="62">
        <v>0.125</v>
      </c>
      <c r="G18" s="62">
        <v>0.13300000000000001</v>
      </c>
      <c r="H18" s="62">
        <v>0.13200000000000001</v>
      </c>
      <c r="I18" s="62">
        <v>0.14699999999999999</v>
      </c>
      <c r="J18" s="43">
        <v>0.16700000000000001</v>
      </c>
      <c r="K18" s="43">
        <v>0.17599999999999999</v>
      </c>
      <c r="L18" s="62">
        <v>0.104</v>
      </c>
      <c r="M18" s="62">
        <v>0.107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0.106</v>
      </c>
      <c r="C22" s="43">
        <v>0.111</v>
      </c>
      <c r="D22" s="43">
        <v>0.123</v>
      </c>
      <c r="E22" s="43">
        <v>0.113</v>
      </c>
      <c r="F22" s="43">
        <v>0.125</v>
      </c>
      <c r="G22" s="43">
        <v>0.13400000000000001</v>
      </c>
      <c r="H22" s="43">
        <v>0.13200000000000001</v>
      </c>
      <c r="I22" s="43">
        <v>0.14699999999999999</v>
      </c>
      <c r="J22" s="43">
        <v>0.155</v>
      </c>
      <c r="K22" s="43">
        <v>0.156</v>
      </c>
      <c r="L22" s="43">
        <v>0.17899999999999999</v>
      </c>
      <c r="M22" s="43">
        <v>0.17899999999999999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2E76-5539-E74B-9FAF-1F3E4A857AC7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0.115</v>
      </c>
      <c r="C2" s="49">
        <v>0.114</v>
      </c>
      <c r="D2" s="49">
        <v>0.108</v>
      </c>
      <c r="E2" s="49">
        <v>0.109</v>
      </c>
      <c r="F2" s="49">
        <v>0.104</v>
      </c>
      <c r="G2" s="49">
        <v>0.10100000000000001</v>
      </c>
      <c r="H2" s="49">
        <v>0.10100000000000001</v>
      </c>
      <c r="I2" s="49">
        <v>0.10199999999999999</v>
      </c>
      <c r="J2" s="49">
        <v>0.105</v>
      </c>
      <c r="K2" s="49">
        <v>0.104</v>
      </c>
      <c r="L2" s="49">
        <v>0.105</v>
      </c>
      <c r="M2" s="49">
        <v>0.109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0.115</v>
      </c>
      <c r="R3" s="46">
        <f>C2</f>
        <v>0.114</v>
      </c>
      <c r="S3" s="46"/>
    </row>
    <row r="4" spans="1:19" x14ac:dyDescent="0.2">
      <c r="P4" s="47">
        <v>120</v>
      </c>
      <c r="Q4" s="46">
        <f>D6</f>
        <v>0.13200000000000001</v>
      </c>
      <c r="R4" s="46">
        <f>E6</f>
        <v>0.13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0.156</v>
      </c>
      <c r="R5" s="46">
        <f>G10</f>
        <v>0.153</v>
      </c>
      <c r="S5" s="46"/>
    </row>
    <row r="6" spans="1:19" x14ac:dyDescent="0.2">
      <c r="A6" s="44" t="s">
        <v>17</v>
      </c>
      <c r="B6" s="43">
        <v>0.114</v>
      </c>
      <c r="C6" s="43">
        <v>0.113</v>
      </c>
      <c r="D6" s="43">
        <v>0.13200000000000001</v>
      </c>
      <c r="E6" s="43">
        <v>0.13</v>
      </c>
      <c r="F6" s="43">
        <v>0.104</v>
      </c>
      <c r="G6" s="43">
        <v>0.10100000000000001</v>
      </c>
      <c r="H6" s="43">
        <v>0.10100000000000001</v>
      </c>
      <c r="I6" s="43">
        <v>0.10199999999999999</v>
      </c>
      <c r="J6" s="43">
        <v>0.105</v>
      </c>
      <c r="K6" s="43">
        <v>0.104</v>
      </c>
      <c r="L6" s="43">
        <v>0.105</v>
      </c>
      <c r="M6" s="43">
        <v>0.109</v>
      </c>
      <c r="N6" s="42">
        <v>405</v>
      </c>
      <c r="P6" s="47">
        <v>360</v>
      </c>
      <c r="Q6" s="46">
        <f>H14</f>
        <v>0.17799999999999999</v>
      </c>
      <c r="R6" s="46">
        <f>I14</f>
        <v>0.18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0.20300000000000001</v>
      </c>
      <c r="R7" s="46">
        <f>K18</f>
        <v>0.20300000000000001</v>
      </c>
      <c r="S7" s="46"/>
    </row>
    <row r="8" spans="1:19" x14ac:dyDescent="0.2">
      <c r="P8" s="47">
        <v>600</v>
      </c>
      <c r="Q8" s="46">
        <f>L22</f>
        <v>0.221</v>
      </c>
      <c r="R8" s="46">
        <f>M22</f>
        <v>0.22500000000000001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0.115</v>
      </c>
      <c r="C10" s="43">
        <v>0.113</v>
      </c>
      <c r="D10" s="43">
        <v>0.13400000000000001</v>
      </c>
      <c r="E10" s="43">
        <v>0.13</v>
      </c>
      <c r="F10" s="43">
        <v>0.156</v>
      </c>
      <c r="G10" s="43">
        <v>0.153</v>
      </c>
      <c r="H10" s="43">
        <v>0.10100000000000001</v>
      </c>
      <c r="I10" s="43">
        <v>0.10199999999999999</v>
      </c>
      <c r="J10" s="43">
        <v>0.105</v>
      </c>
      <c r="K10" s="43">
        <v>0.104</v>
      </c>
      <c r="L10" s="43">
        <v>0.105</v>
      </c>
      <c r="M10" s="43">
        <v>0.109</v>
      </c>
      <c r="N10" s="51">
        <v>340</v>
      </c>
      <c r="P10" s="28" t="s">
        <v>20</v>
      </c>
      <c r="Q10" s="28">
        <f>SLOPE(Q3:Q8,$P$3:$P$8)</f>
        <v>1.8214285714285714E-4</v>
      </c>
      <c r="R10" s="28">
        <f>SLOPE(R3:R8,$P$3:$P$8)</f>
        <v>1.9071428571428573E-4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4.2857142857142931E-6</v>
      </c>
    </row>
    <row r="12" spans="1:19" x14ac:dyDescent="0.2">
      <c r="P12" s="28" t="s">
        <v>18</v>
      </c>
      <c r="Q12" s="28">
        <f>AVERAGE(Q10:R10)</f>
        <v>1.8642857142857144E-4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0.115</v>
      </c>
      <c r="C14" s="43">
        <v>0.113</v>
      </c>
      <c r="D14" s="43">
        <v>0.13100000000000001</v>
      </c>
      <c r="E14" s="43">
        <v>0.13</v>
      </c>
      <c r="F14" s="43">
        <v>0.14599999999999999</v>
      </c>
      <c r="G14" s="43">
        <v>0.14299999999999999</v>
      </c>
      <c r="H14" s="43">
        <v>0.17799999999999999</v>
      </c>
      <c r="I14" s="43">
        <v>0.18</v>
      </c>
      <c r="J14" s="43">
        <v>0.105</v>
      </c>
      <c r="K14" s="43">
        <v>0.104</v>
      </c>
      <c r="L14" s="43">
        <v>0.105</v>
      </c>
      <c r="M14" s="43">
        <v>0.109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0.115</v>
      </c>
      <c r="C18" s="43">
        <v>0.113</v>
      </c>
      <c r="D18" s="43">
        <v>0.13</v>
      </c>
      <c r="E18" s="43">
        <v>0.13100000000000001</v>
      </c>
      <c r="F18" s="43">
        <v>0.14599999999999999</v>
      </c>
      <c r="G18" s="43">
        <v>0.14299999999999999</v>
      </c>
      <c r="H18" s="43">
        <v>0.16800000000000001</v>
      </c>
      <c r="I18" s="43">
        <v>0.16900000000000001</v>
      </c>
      <c r="J18" s="43">
        <v>0.20300000000000001</v>
      </c>
      <c r="K18" s="43">
        <v>0.20300000000000001</v>
      </c>
      <c r="L18" s="43">
        <v>0.105</v>
      </c>
      <c r="M18" s="43">
        <v>0.109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0.115</v>
      </c>
      <c r="C22" s="43">
        <v>0.113</v>
      </c>
      <c r="D22" s="43">
        <v>0.13100000000000001</v>
      </c>
      <c r="E22" s="43">
        <v>0.13100000000000001</v>
      </c>
      <c r="F22" s="43">
        <v>0.14599999999999999</v>
      </c>
      <c r="G22" s="43">
        <v>0.14299999999999999</v>
      </c>
      <c r="H22" s="43">
        <v>0.16800000000000001</v>
      </c>
      <c r="I22" s="43">
        <v>0.17</v>
      </c>
      <c r="J22" s="43">
        <v>0.193</v>
      </c>
      <c r="K22" s="43">
        <v>0.193</v>
      </c>
      <c r="L22" s="43">
        <v>0.221</v>
      </c>
      <c r="M22" s="43">
        <v>0.22500000000000001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348B-59B7-7F43-9630-DD793FA18060}">
  <dimension ref="A1:S26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0.108</v>
      </c>
      <c r="C2" s="49">
        <v>0.10299999999999999</v>
      </c>
      <c r="D2" s="49">
        <v>0.104</v>
      </c>
      <c r="E2" s="49">
        <v>0.10299999999999999</v>
      </c>
      <c r="F2" s="49">
        <v>0.105</v>
      </c>
      <c r="G2" s="49">
        <v>0.106</v>
      </c>
      <c r="H2" s="49">
        <v>0.108</v>
      </c>
      <c r="I2" s="49">
        <v>0.107</v>
      </c>
      <c r="J2" s="49">
        <v>0.108</v>
      </c>
      <c r="K2" s="49">
        <v>0.108</v>
      </c>
      <c r="L2" s="49">
        <v>0.108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0.108</v>
      </c>
      <c r="R3" s="46">
        <f>C2</f>
        <v>0.10299999999999999</v>
      </c>
      <c r="S3" s="46"/>
    </row>
    <row r="4" spans="1:19" x14ac:dyDescent="0.2">
      <c r="P4" s="47">
        <v>120</v>
      </c>
      <c r="Q4" s="46">
        <f>D6</f>
        <v>0.112</v>
      </c>
      <c r="R4" s="46">
        <f>E6</f>
        <v>0.109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0.126</v>
      </c>
      <c r="R5" s="46">
        <f>G10</f>
        <v>0.12</v>
      </c>
      <c r="S5" s="46"/>
    </row>
    <row r="6" spans="1:19" x14ac:dyDescent="0.2">
      <c r="A6" s="44" t="s">
        <v>17</v>
      </c>
      <c r="B6" s="43" t="s">
        <v>24</v>
      </c>
      <c r="C6" s="43">
        <v>0.10199999999999999</v>
      </c>
      <c r="D6" s="43">
        <v>0.112</v>
      </c>
      <c r="E6" s="43">
        <v>0.109</v>
      </c>
      <c r="F6" s="43">
        <v>0.105</v>
      </c>
      <c r="G6" s="43">
        <v>0.105</v>
      </c>
      <c r="H6" s="43">
        <v>0.107</v>
      </c>
      <c r="I6" s="43">
        <v>0.106</v>
      </c>
      <c r="J6" s="43">
        <v>0.108</v>
      </c>
      <c r="K6" s="43">
        <v>0.107</v>
      </c>
      <c r="L6" s="43">
        <v>0.108</v>
      </c>
      <c r="M6" s="43">
        <v>0.115</v>
      </c>
      <c r="N6" s="42">
        <v>405</v>
      </c>
      <c r="P6" s="47">
        <v>360</v>
      </c>
      <c r="Q6" s="46">
        <f>H14</f>
        <v>0.14399999999999999</v>
      </c>
      <c r="R6" s="46">
        <f>I14</f>
        <v>0.13500000000000001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0.16700000000000001</v>
      </c>
      <c r="R7" s="46">
        <f>K18</f>
        <v>0.14699999999999999</v>
      </c>
      <c r="S7" s="46"/>
    </row>
    <row r="8" spans="1:19" x14ac:dyDescent="0.2">
      <c r="P8" s="47">
        <v>600</v>
      </c>
      <c r="Q8" s="46">
        <f>L22</f>
        <v>0.186</v>
      </c>
      <c r="R8" s="46">
        <f>M22</f>
        <v>0.16900000000000001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0.10100000000000001</v>
      </c>
      <c r="D10" s="43">
        <v>0.112</v>
      </c>
      <c r="E10" s="43">
        <v>0.109</v>
      </c>
      <c r="F10" s="43">
        <v>0.126</v>
      </c>
      <c r="G10" s="43">
        <v>0.12</v>
      </c>
      <c r="H10" s="43">
        <v>0.107</v>
      </c>
      <c r="I10" s="43">
        <v>0.106</v>
      </c>
      <c r="J10" s="43">
        <v>0.107</v>
      </c>
      <c r="K10" s="43">
        <v>0.107</v>
      </c>
      <c r="L10" s="43">
        <v>0.108</v>
      </c>
      <c r="M10" s="43">
        <v>0.115</v>
      </c>
      <c r="N10" s="51">
        <v>340</v>
      </c>
      <c r="P10" s="28" t="s">
        <v>20</v>
      </c>
      <c r="Q10" s="28">
        <f>SLOPE(Q3:Q8,$P$3:$P$8)</f>
        <v>1.3642857142857144E-4</v>
      </c>
      <c r="R10" s="28">
        <f>SLOPE(R3:R8,$P$3:$P$8)</f>
        <v>1.0928571428571431E-4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1.3571428571428565E-5</v>
      </c>
    </row>
    <row r="12" spans="1:19" x14ac:dyDescent="0.2">
      <c r="P12" s="28" t="s">
        <v>18</v>
      </c>
      <c r="Q12" s="28">
        <f>AVERAGE(Q10:R10)</f>
        <v>1.2285714285714287E-4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0.10100000000000001</v>
      </c>
      <c r="D14" s="43">
        <v>0.113</v>
      </c>
      <c r="E14" s="43">
        <v>0.108</v>
      </c>
      <c r="F14" s="43">
        <v>0.126</v>
      </c>
      <c r="G14" s="43">
        <v>0.11899999999999999</v>
      </c>
      <c r="H14" s="43">
        <v>0.14399999999999999</v>
      </c>
      <c r="I14" s="43">
        <v>0.13500000000000001</v>
      </c>
      <c r="J14" s="43">
        <v>0.107</v>
      </c>
      <c r="K14" s="43">
        <v>0.107</v>
      </c>
      <c r="L14" s="43">
        <v>0.108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0.10100000000000001</v>
      </c>
      <c r="D18" s="43">
        <v>0.113</v>
      </c>
      <c r="E18" s="43">
        <v>0.108</v>
      </c>
      <c r="F18" s="43">
        <v>0.126</v>
      </c>
      <c r="G18" s="43">
        <v>0.11899999999999999</v>
      </c>
      <c r="H18" s="43">
        <v>0.14399999999999999</v>
      </c>
      <c r="I18" s="43">
        <v>0.13200000000000001</v>
      </c>
      <c r="J18" s="43">
        <v>0.16700000000000001</v>
      </c>
      <c r="K18" s="43">
        <v>0.14699999999999999</v>
      </c>
      <c r="L18" s="43">
        <v>0.108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0.106</v>
      </c>
      <c r="C22" s="43">
        <v>0.10100000000000001</v>
      </c>
      <c r="D22" s="43">
        <v>0.112</v>
      </c>
      <c r="E22" s="43">
        <v>0.108</v>
      </c>
      <c r="F22" s="43">
        <v>0.126</v>
      </c>
      <c r="G22" s="43">
        <v>0.11899999999999999</v>
      </c>
      <c r="H22" s="43">
        <v>0.14399999999999999</v>
      </c>
      <c r="I22" s="43">
        <v>0.13200000000000001</v>
      </c>
      <c r="J22" s="43">
        <v>0.16800000000000001</v>
      </c>
      <c r="K22" s="43">
        <v>0.14699999999999999</v>
      </c>
      <c r="L22" s="43">
        <v>0.186</v>
      </c>
      <c r="M22" s="43">
        <v>0.16900000000000001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1C88-1C47-5D4A-846F-82D1F00ADA56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0.107</v>
      </c>
      <c r="C2" s="49">
        <v>0.10199999999999999</v>
      </c>
      <c r="D2" s="49">
        <v>0.10199999999999999</v>
      </c>
      <c r="E2" s="49">
        <v>0.10199999999999999</v>
      </c>
      <c r="F2" s="49">
        <v>0.10299999999999999</v>
      </c>
      <c r="G2" s="49">
        <v>0.10299999999999999</v>
      </c>
      <c r="H2" s="49">
        <v>0.105</v>
      </c>
      <c r="I2" s="49">
        <v>0.105</v>
      </c>
      <c r="J2" s="49">
        <v>0.106</v>
      </c>
      <c r="K2" s="49">
        <v>0.106</v>
      </c>
      <c r="L2" s="49">
        <v>0.107</v>
      </c>
      <c r="M2" s="49">
        <v>0.11600000000000001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0.107</v>
      </c>
      <c r="R3" s="46">
        <f>C2</f>
        <v>0.10199999999999999</v>
      </c>
      <c r="S3" s="46"/>
    </row>
    <row r="4" spans="1:19" x14ac:dyDescent="0.2">
      <c r="P4" s="47">
        <v>120</v>
      </c>
      <c r="Q4" s="46">
        <f>D6</f>
        <v>0.109</v>
      </c>
      <c r="R4" s="46">
        <f>E6</f>
        <v>0.108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0.12</v>
      </c>
      <c r="R5" s="46">
        <f>G10</f>
        <v>0.11700000000000001</v>
      </c>
      <c r="S5" s="46"/>
    </row>
    <row r="6" spans="1:19" x14ac:dyDescent="0.2">
      <c r="A6" s="44" t="s">
        <v>17</v>
      </c>
      <c r="B6" s="43">
        <v>0.106</v>
      </c>
      <c r="C6" s="43">
        <v>0.10100000000000001</v>
      </c>
      <c r="D6" s="43">
        <v>0.109</v>
      </c>
      <c r="E6" s="43">
        <v>0.108</v>
      </c>
      <c r="F6" s="43">
        <v>0.10299999999999999</v>
      </c>
      <c r="G6" s="43">
        <v>0.10299999999999999</v>
      </c>
      <c r="H6" s="43">
        <v>0.105</v>
      </c>
      <c r="I6" s="43">
        <v>0.105</v>
      </c>
      <c r="J6" s="43">
        <v>0.106</v>
      </c>
      <c r="K6" s="43">
        <v>0.106</v>
      </c>
      <c r="L6" s="43">
        <v>0.107</v>
      </c>
      <c r="M6" s="43">
        <v>0.11600000000000001</v>
      </c>
      <c r="N6" s="42">
        <v>405</v>
      </c>
      <c r="P6" s="47">
        <v>360</v>
      </c>
      <c r="Q6" s="46">
        <f>H14</f>
        <v>0.13700000000000001</v>
      </c>
      <c r="R6" s="46">
        <f>I14</f>
        <v>0.13200000000000001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0.154</v>
      </c>
      <c r="R7" s="46">
        <f>K18</f>
        <v>0.14499999999999999</v>
      </c>
      <c r="S7" s="46"/>
    </row>
    <row r="8" spans="1:19" x14ac:dyDescent="0.2">
      <c r="P8" s="47">
        <v>600</v>
      </c>
      <c r="Q8" s="46">
        <f>L22</f>
        <v>0.17399999999999999</v>
      </c>
      <c r="R8" s="46">
        <f>M22</f>
        <v>0.17100000000000001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0.106</v>
      </c>
      <c r="C10" s="43">
        <v>0.10100000000000001</v>
      </c>
      <c r="D10" s="43">
        <v>0.109</v>
      </c>
      <c r="E10" s="43">
        <v>0.108</v>
      </c>
      <c r="F10" s="43">
        <v>0.12</v>
      </c>
      <c r="G10" s="43">
        <v>0.11700000000000001</v>
      </c>
      <c r="H10" s="43">
        <v>0.105</v>
      </c>
      <c r="I10" s="43">
        <v>0.105</v>
      </c>
      <c r="J10" s="43">
        <v>0.106</v>
      </c>
      <c r="K10" s="43">
        <v>0.106</v>
      </c>
      <c r="L10" s="43">
        <v>0.107</v>
      </c>
      <c r="M10" s="43">
        <v>0.11600000000000001</v>
      </c>
      <c r="N10" s="51">
        <v>340</v>
      </c>
      <c r="P10" s="28" t="s">
        <v>20</v>
      </c>
      <c r="Q10" s="28">
        <f>SLOPE(Q3:Q8,$P$3:$P$8)</f>
        <v>1.1595238095238095E-4</v>
      </c>
      <c r="R10" s="28">
        <f>SLOPE(R3:R8,$P$3:$P$8)</f>
        <v>1.1214285714285716E-4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1.9047619047618907E-6</v>
      </c>
    </row>
    <row r="12" spans="1:19" x14ac:dyDescent="0.2">
      <c r="P12" s="28" t="s">
        <v>18</v>
      </c>
      <c r="Q12" s="28">
        <f>AVERAGE(Q10:R10)</f>
        <v>1.1404761904761906E-4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0.106</v>
      </c>
      <c r="C14" s="43">
        <v>0.10100000000000001</v>
      </c>
      <c r="D14" s="43">
        <v>0.109</v>
      </c>
      <c r="E14" s="43">
        <v>0.108</v>
      </c>
      <c r="F14" s="43">
        <v>0.12</v>
      </c>
      <c r="G14" s="43">
        <v>0.11700000000000001</v>
      </c>
      <c r="H14" s="43">
        <v>0.13700000000000001</v>
      </c>
      <c r="I14" s="43">
        <v>0.13200000000000001</v>
      </c>
      <c r="J14" s="43">
        <v>0.106</v>
      </c>
      <c r="K14" s="43">
        <v>0.106</v>
      </c>
      <c r="L14" s="43">
        <v>0.107</v>
      </c>
      <c r="M14" s="43">
        <v>0.11600000000000001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0.106</v>
      </c>
      <c r="C18" s="43">
        <v>0.10100000000000001</v>
      </c>
      <c r="D18" s="43">
        <v>0.109</v>
      </c>
      <c r="E18" s="43">
        <v>0.108</v>
      </c>
      <c r="F18" s="43">
        <v>0.12</v>
      </c>
      <c r="G18" s="43">
        <v>0.11700000000000001</v>
      </c>
      <c r="H18" s="43">
        <v>0.13700000000000001</v>
      </c>
      <c r="I18" s="43">
        <v>0.13200000000000001</v>
      </c>
      <c r="J18" s="43">
        <v>0.154</v>
      </c>
      <c r="K18" s="43">
        <v>0.14499999999999999</v>
      </c>
      <c r="L18" s="43">
        <v>0.107</v>
      </c>
      <c r="M18" s="43">
        <v>0.11600000000000001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0.106</v>
      </c>
      <c r="C22" s="43">
        <v>0.10100000000000001</v>
      </c>
      <c r="D22" s="43">
        <v>0.109</v>
      </c>
      <c r="E22" s="43">
        <v>0.108</v>
      </c>
      <c r="F22" s="43">
        <v>0.12</v>
      </c>
      <c r="G22" s="43">
        <v>0.11700000000000001</v>
      </c>
      <c r="H22" s="43">
        <v>0.13700000000000001</v>
      </c>
      <c r="I22" s="43">
        <v>0.13200000000000001</v>
      </c>
      <c r="J22" s="43">
        <v>0.154</v>
      </c>
      <c r="K22" s="43">
        <v>0.14499999999999999</v>
      </c>
      <c r="L22" s="43">
        <v>0.17399999999999999</v>
      </c>
      <c r="M22" s="43">
        <v>0.17100000000000001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18BA7-090C-ED48-9507-2A3BBA3D80F4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0.108</v>
      </c>
      <c r="C2" s="49">
        <v>0.10100000000000001</v>
      </c>
      <c r="D2" s="49">
        <v>0.10199999999999999</v>
      </c>
      <c r="E2" s="49">
        <v>0.10199999999999999</v>
      </c>
      <c r="F2" s="49">
        <v>0.10299999999999999</v>
      </c>
      <c r="G2" s="49">
        <v>0.104</v>
      </c>
      <c r="H2" s="49">
        <v>0.106</v>
      </c>
      <c r="I2" s="49">
        <v>0.105</v>
      </c>
      <c r="J2" s="49">
        <v>0.10299999999999999</v>
      </c>
      <c r="K2" s="49">
        <v>0.104</v>
      </c>
      <c r="L2" s="49">
        <v>0.104</v>
      </c>
      <c r="M2" s="49">
        <v>0.104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0.108</v>
      </c>
      <c r="R3" s="46">
        <f>C2</f>
        <v>0.10100000000000001</v>
      </c>
      <c r="S3" s="46"/>
    </row>
    <row r="4" spans="1:19" x14ac:dyDescent="0.2">
      <c r="P4" s="47">
        <v>120</v>
      </c>
      <c r="Q4" s="46">
        <f>D6</f>
        <v>0.13600000000000001</v>
      </c>
      <c r="R4" s="46">
        <f>E6</f>
        <v>0.13600000000000001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0.16600000000000001</v>
      </c>
      <c r="R5" s="46">
        <f>G10</f>
        <v>0.17</v>
      </c>
      <c r="S5" s="46"/>
    </row>
    <row r="6" spans="1:19" x14ac:dyDescent="0.2">
      <c r="A6" s="44" t="s">
        <v>17</v>
      </c>
      <c r="B6" s="43">
        <v>0.107</v>
      </c>
      <c r="C6" s="43">
        <v>0.1</v>
      </c>
      <c r="D6" s="43">
        <v>0.13600000000000001</v>
      </c>
      <c r="E6" s="43">
        <v>0.13600000000000001</v>
      </c>
      <c r="F6" s="43">
        <v>0.10299999999999999</v>
      </c>
      <c r="G6" s="43">
        <v>0.104</v>
      </c>
      <c r="H6" s="43">
        <v>0.106</v>
      </c>
      <c r="I6" s="43">
        <v>0.105</v>
      </c>
      <c r="J6" s="43">
        <v>0.10299999999999999</v>
      </c>
      <c r="K6" s="43">
        <v>0.104</v>
      </c>
      <c r="L6" s="43">
        <v>0.104</v>
      </c>
      <c r="M6" s="43">
        <v>0.105</v>
      </c>
      <c r="N6" s="42">
        <v>405</v>
      </c>
      <c r="P6" s="47">
        <v>360</v>
      </c>
      <c r="Q6" s="46">
        <f>H14</f>
        <v>0.19700000000000001</v>
      </c>
      <c r="R6" s="46">
        <f>I14</f>
        <v>0.19700000000000001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0.20699999999999999</v>
      </c>
      <c r="R7" s="46">
        <f>K18</f>
        <v>0.20799999999999999</v>
      </c>
      <c r="S7" s="46"/>
    </row>
    <row r="8" spans="1:19" x14ac:dyDescent="0.2">
      <c r="P8" s="47">
        <v>600</v>
      </c>
      <c r="Q8" s="46">
        <f>L22</f>
        <v>0.22500000000000001</v>
      </c>
      <c r="R8" s="46">
        <f>M22</f>
        <v>0.23300000000000001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</v>
      </c>
      <c r="D10" s="43">
        <v>0.13600000000000001</v>
      </c>
      <c r="E10" s="43">
        <v>0.13500000000000001</v>
      </c>
      <c r="F10" s="43">
        <v>0.16600000000000001</v>
      </c>
      <c r="G10" s="43">
        <v>0.17</v>
      </c>
      <c r="H10" s="43">
        <v>0.106</v>
      </c>
      <c r="I10" s="43">
        <v>0.105</v>
      </c>
      <c r="J10" s="43">
        <v>0.10299999999999999</v>
      </c>
      <c r="K10" s="43">
        <v>0.104</v>
      </c>
      <c r="L10" s="43">
        <v>0.10299999999999999</v>
      </c>
      <c r="M10" s="43">
        <v>0.104</v>
      </c>
      <c r="N10" s="42">
        <v>405</v>
      </c>
      <c r="P10" s="28" t="s">
        <v>20</v>
      </c>
      <c r="Q10" s="28">
        <f>SLOPE(Q3:Q8,$P$3:$P$8)</f>
        <v>1.9738095238095238E-4</v>
      </c>
      <c r="R10" s="28">
        <f>SLOPE(R3:R8,$P$3:$P$8)</f>
        <v>2.1499999999999997E-4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8.8095238095237946E-6</v>
      </c>
    </row>
    <row r="12" spans="1:19" x14ac:dyDescent="0.2">
      <c r="P12" s="28" t="s">
        <v>18</v>
      </c>
      <c r="Q12" s="28">
        <f>AVERAGE(Q10:R10)</f>
        <v>2.0619047619047619E-4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</v>
      </c>
      <c r="D14" s="43">
        <v>0.13600000000000001</v>
      </c>
      <c r="E14" s="43">
        <v>0.13500000000000001</v>
      </c>
      <c r="F14" s="43">
        <v>0.16600000000000001</v>
      </c>
      <c r="G14" s="43">
        <v>0.16900000000000001</v>
      </c>
      <c r="H14" s="43">
        <v>0.19700000000000001</v>
      </c>
      <c r="I14" s="43">
        <v>0.19700000000000001</v>
      </c>
      <c r="J14" s="43">
        <v>0.10299999999999999</v>
      </c>
      <c r="K14" s="43">
        <v>0.104</v>
      </c>
      <c r="L14" s="43">
        <v>0.10299999999999999</v>
      </c>
      <c r="M14" s="43">
        <v>0.104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</v>
      </c>
      <c r="D18" s="43">
        <v>0.13600000000000001</v>
      </c>
      <c r="E18" s="43">
        <v>0.13500000000000001</v>
      </c>
      <c r="F18" s="43">
        <v>0.16600000000000001</v>
      </c>
      <c r="G18" s="43">
        <v>0.16900000000000001</v>
      </c>
      <c r="H18" s="43">
        <v>0.19700000000000001</v>
      </c>
      <c r="I18" s="43">
        <v>0.19700000000000001</v>
      </c>
      <c r="J18" s="43">
        <v>0.20699999999999999</v>
      </c>
      <c r="K18" s="43">
        <v>0.20799999999999999</v>
      </c>
      <c r="L18" s="43">
        <v>0.10299999999999999</v>
      </c>
      <c r="M18" s="43">
        <v>0.104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0.107</v>
      </c>
      <c r="C22" s="43">
        <v>0.1</v>
      </c>
      <c r="D22" s="43">
        <v>0.13600000000000001</v>
      </c>
      <c r="E22" s="43">
        <v>0.13500000000000001</v>
      </c>
      <c r="F22" s="43">
        <v>0.16600000000000001</v>
      </c>
      <c r="G22" s="43">
        <v>0.16900000000000001</v>
      </c>
      <c r="H22" s="43">
        <v>0.19700000000000001</v>
      </c>
      <c r="I22" s="43">
        <v>0.19700000000000001</v>
      </c>
      <c r="J22" s="43">
        <v>0.20699999999999999</v>
      </c>
      <c r="K22" s="43">
        <v>0.20799999999999999</v>
      </c>
      <c r="L22" s="43">
        <v>0.22500000000000001</v>
      </c>
      <c r="M22" s="43">
        <v>0.23300000000000001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5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50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1BA4B-DB38-4E40-B3D0-231339498548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0.109</v>
      </c>
      <c r="C2" s="49">
        <v>0.107</v>
      </c>
      <c r="D2" s="49">
        <v>0.10199999999999999</v>
      </c>
      <c r="E2" s="49">
        <v>0.10199999999999999</v>
      </c>
      <c r="F2" s="49">
        <v>0.10199999999999999</v>
      </c>
      <c r="G2" s="49">
        <v>0.10299999999999999</v>
      </c>
      <c r="H2" s="49">
        <v>0.104</v>
      </c>
      <c r="I2" s="49">
        <v>0.105</v>
      </c>
      <c r="J2" s="49">
        <v>0.106</v>
      </c>
      <c r="K2" s="49">
        <v>0.106</v>
      </c>
      <c r="L2" s="49">
        <v>0.11700000000000001</v>
      </c>
      <c r="M2" s="49">
        <v>0.11799999999999999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0.109</v>
      </c>
      <c r="R3" s="46">
        <f>C2</f>
        <v>0.107</v>
      </c>
      <c r="S3" s="46"/>
    </row>
    <row r="4" spans="1:19" x14ac:dyDescent="0.2">
      <c r="P4" s="47">
        <v>120</v>
      </c>
      <c r="Q4" s="46">
        <f>D6</f>
        <v>0.109</v>
      </c>
      <c r="R4" s="46">
        <f>E6</f>
        <v>0.109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0.11600000000000001</v>
      </c>
      <c r="R5" s="46">
        <f>G10</f>
        <v>0.122</v>
      </c>
      <c r="S5" s="46"/>
    </row>
    <row r="6" spans="1:19" x14ac:dyDescent="0.2">
      <c r="A6" s="44" t="s">
        <v>17</v>
      </c>
      <c r="B6" s="43">
        <v>0.108</v>
      </c>
      <c r="C6" s="43">
        <v>0.106</v>
      </c>
      <c r="D6" s="43">
        <v>0.109</v>
      </c>
      <c r="E6" s="43">
        <v>0.109</v>
      </c>
      <c r="F6" s="43">
        <v>0.10199999999999999</v>
      </c>
      <c r="G6" s="43">
        <v>0.10299999999999999</v>
      </c>
      <c r="H6" s="43">
        <v>0.104</v>
      </c>
      <c r="I6" s="43">
        <v>0.105</v>
      </c>
      <c r="J6" s="43">
        <v>0.106</v>
      </c>
      <c r="K6" s="43">
        <v>0.106</v>
      </c>
      <c r="L6" s="43">
        <v>0.11700000000000001</v>
      </c>
      <c r="M6" s="43">
        <v>0.11700000000000001</v>
      </c>
      <c r="N6" s="42">
        <v>405</v>
      </c>
      <c r="P6" s="47">
        <v>360</v>
      </c>
      <c r="Q6" s="46">
        <f>H14</f>
        <v>0.129</v>
      </c>
      <c r="R6" s="46">
        <f>I14</f>
        <v>0.13800000000000001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0.14199999999999999</v>
      </c>
      <c r="R7" s="46">
        <f>K18</f>
        <v>0.155</v>
      </c>
      <c r="S7" s="46"/>
    </row>
    <row r="8" spans="1:19" x14ac:dyDescent="0.2">
      <c r="P8" s="47">
        <v>600</v>
      </c>
      <c r="Q8" s="46">
        <f>L22</f>
        <v>0.17499999999999999</v>
      </c>
      <c r="R8" s="46">
        <f>M22</f>
        <v>0.184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0.106</v>
      </c>
      <c r="D10" s="43">
        <v>0.109</v>
      </c>
      <c r="E10" s="43">
        <v>0.109</v>
      </c>
      <c r="F10" s="43">
        <v>0.11600000000000001</v>
      </c>
      <c r="G10" s="43">
        <v>0.122</v>
      </c>
      <c r="H10" s="43">
        <v>0.104</v>
      </c>
      <c r="I10" s="43">
        <v>0.106</v>
      </c>
      <c r="J10" s="43">
        <v>0.106</v>
      </c>
      <c r="K10" s="43">
        <v>0.106</v>
      </c>
      <c r="L10" s="43">
        <v>0.11700000000000001</v>
      </c>
      <c r="M10" s="43">
        <v>0.11700000000000001</v>
      </c>
      <c r="N10" s="51">
        <v>340</v>
      </c>
      <c r="P10" s="28" t="s">
        <v>20</v>
      </c>
      <c r="Q10" s="28">
        <f>SLOPE(Q3:Q8,$P$3:$P$8)</f>
        <v>1.0523809523809521E-4</v>
      </c>
      <c r="R10" s="28">
        <f>SLOPE(R3:R8,$P$3:$P$8)</f>
        <v>1.2833333333333335E-4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1.154761904761907E-5</v>
      </c>
    </row>
    <row r="12" spans="1:19" x14ac:dyDescent="0.2">
      <c r="P12" s="28" t="s">
        <v>18</v>
      </c>
      <c r="Q12" s="28">
        <f>AVERAGE(Q10:R10)</f>
        <v>1.1678571428571429E-4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0.105</v>
      </c>
      <c r="D14" s="43">
        <v>0.11</v>
      </c>
      <c r="E14" s="43">
        <v>0.109</v>
      </c>
      <c r="F14" s="43">
        <v>0.11600000000000001</v>
      </c>
      <c r="G14" s="43">
        <v>0.121</v>
      </c>
      <c r="H14" s="43">
        <v>0.129</v>
      </c>
      <c r="I14" s="43">
        <v>0.13800000000000001</v>
      </c>
      <c r="J14" s="43">
        <v>0.106</v>
      </c>
      <c r="K14" s="43">
        <v>0.106</v>
      </c>
      <c r="L14" s="43">
        <v>0.11700000000000001</v>
      </c>
      <c r="M14" s="43">
        <v>0.11700000000000001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0.105</v>
      </c>
      <c r="D18" s="43">
        <v>0.111</v>
      </c>
      <c r="E18" s="43">
        <v>0.109</v>
      </c>
      <c r="F18" s="43">
        <v>0.11700000000000001</v>
      </c>
      <c r="G18" s="43">
        <v>0.121</v>
      </c>
      <c r="H18" s="43">
        <v>0.13</v>
      </c>
      <c r="I18" s="43">
        <v>0.13800000000000001</v>
      </c>
      <c r="J18" s="43">
        <v>0.14199999999999999</v>
      </c>
      <c r="K18" s="43">
        <v>0.155</v>
      </c>
      <c r="L18" s="43">
        <v>0.11700000000000001</v>
      </c>
      <c r="M18" s="43">
        <v>0.11700000000000001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0.107</v>
      </c>
      <c r="C22" s="43">
        <v>0.105</v>
      </c>
      <c r="D22" s="43">
        <v>0.112</v>
      </c>
      <c r="E22" s="43">
        <v>0.109</v>
      </c>
      <c r="F22" s="43">
        <v>0.11700000000000001</v>
      </c>
      <c r="G22" s="43">
        <v>0.121</v>
      </c>
      <c r="H22" s="43">
        <v>0.129</v>
      </c>
      <c r="I22" s="43">
        <v>0.13700000000000001</v>
      </c>
      <c r="J22" s="43">
        <v>0.14199999999999999</v>
      </c>
      <c r="K22" s="43">
        <v>0.155</v>
      </c>
      <c r="L22" s="43">
        <v>0.17499999999999999</v>
      </c>
      <c r="M22" s="43">
        <v>0.184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7F4F-4C26-C841-8D70-FEEA22D082FA}">
  <dimension ref="A1:S26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0.108</v>
      </c>
      <c r="C2" s="49">
        <v>0.10299999999999999</v>
      </c>
      <c r="D2" s="49">
        <v>0.104</v>
      </c>
      <c r="E2" s="49">
        <v>0.104</v>
      </c>
      <c r="F2" s="49">
        <v>0.105</v>
      </c>
      <c r="G2" s="49">
        <v>0.106</v>
      </c>
      <c r="H2" s="49">
        <v>0.108</v>
      </c>
      <c r="I2" s="49">
        <v>0.106</v>
      </c>
      <c r="J2" s="49">
        <v>0.107</v>
      </c>
      <c r="K2" s="49">
        <v>0.108</v>
      </c>
      <c r="L2" s="49">
        <v>0.107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0.108</v>
      </c>
      <c r="R3" s="46">
        <f>C2</f>
        <v>0.10299999999999999</v>
      </c>
      <c r="S3" s="46"/>
    </row>
    <row r="4" spans="1:19" x14ac:dyDescent="0.2">
      <c r="P4" s="47">
        <v>120</v>
      </c>
      <c r="Q4" s="46">
        <f>D6</f>
        <v>0.13200000000000001</v>
      </c>
      <c r="R4" s="46">
        <f>E6</f>
        <v>0.126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0.14899999999999999</v>
      </c>
      <c r="R5" s="46">
        <f>G10</f>
        <v>0.14199999999999999</v>
      </c>
      <c r="S5" s="46"/>
    </row>
    <row r="6" spans="1:19" x14ac:dyDescent="0.2">
      <c r="A6" s="44" t="s">
        <v>17</v>
      </c>
      <c r="B6" s="43">
        <v>0.107</v>
      </c>
      <c r="C6" s="43">
        <v>0.10199999999999999</v>
      </c>
      <c r="D6" s="43">
        <v>0.13200000000000001</v>
      </c>
      <c r="E6" s="43">
        <v>0.126</v>
      </c>
      <c r="F6" s="43">
        <v>0.105</v>
      </c>
      <c r="G6" s="43">
        <v>0.105</v>
      </c>
      <c r="H6" s="43">
        <v>0.108</v>
      </c>
      <c r="I6" s="43">
        <v>0.106</v>
      </c>
      <c r="J6" s="43">
        <v>0.107</v>
      </c>
      <c r="K6" s="43">
        <v>0.107</v>
      </c>
      <c r="L6" s="43">
        <v>0.107</v>
      </c>
      <c r="M6" s="43">
        <v>0.115</v>
      </c>
      <c r="N6" s="42">
        <v>405</v>
      </c>
      <c r="P6" s="47">
        <v>360</v>
      </c>
      <c r="Q6" s="46">
        <f>H14</f>
        <v>0.17100000000000001</v>
      </c>
      <c r="R6" s="46">
        <f>I14</f>
        <v>0.161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0.189</v>
      </c>
      <c r="R7" s="46">
        <f>K18</f>
        <v>0.17899999999999999</v>
      </c>
      <c r="S7" s="46"/>
    </row>
    <row r="8" spans="1:19" x14ac:dyDescent="0.2">
      <c r="P8" s="47">
        <v>600</v>
      </c>
      <c r="Q8" s="46">
        <f>L22</f>
        <v>0.19400000000000001</v>
      </c>
      <c r="R8" s="46">
        <f>M22</f>
        <v>0.19900000000000001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0.10199999999999999</v>
      </c>
      <c r="D10" s="43">
        <v>0.13</v>
      </c>
      <c r="E10" s="43">
        <v>0.123</v>
      </c>
      <c r="F10" s="43">
        <v>0.14899999999999999</v>
      </c>
      <c r="G10" s="43">
        <v>0.14199999999999999</v>
      </c>
      <c r="H10" s="43">
        <v>0.108</v>
      </c>
      <c r="I10" s="43">
        <v>0.106</v>
      </c>
      <c r="J10" s="43">
        <v>0.107</v>
      </c>
      <c r="K10" s="43">
        <v>0.107</v>
      </c>
      <c r="L10" s="43">
        <v>0.107</v>
      </c>
      <c r="M10" s="43">
        <v>0.115</v>
      </c>
      <c r="N10" s="51">
        <v>340</v>
      </c>
      <c r="P10" s="28" t="s">
        <v>20</v>
      </c>
      <c r="Q10" s="28">
        <f>SLOPE(Q3:Q8,$P$3:$P$8)</f>
        <v>1.4833333333333335E-4</v>
      </c>
      <c r="R10" s="28">
        <f>SLOPE(R3:R8,$P$3:$P$8)</f>
        <v>1.5666666666666669E-4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4.1666666666666686E-6</v>
      </c>
    </row>
    <row r="12" spans="1:19" x14ac:dyDescent="0.2">
      <c r="P12" s="28" t="s">
        <v>18</v>
      </c>
      <c r="Q12" s="28">
        <f>AVERAGE(Q10:R10)</f>
        <v>1.5250000000000002E-4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0.106</v>
      </c>
      <c r="C14" s="43">
        <v>0.10199999999999999</v>
      </c>
      <c r="D14" s="43">
        <v>0.129</v>
      </c>
      <c r="E14" s="43">
        <v>0.124</v>
      </c>
      <c r="F14" s="43">
        <v>0.151</v>
      </c>
      <c r="G14" s="43">
        <v>0.14099999999999999</v>
      </c>
      <c r="H14" s="43">
        <v>0.17100000000000001</v>
      </c>
      <c r="I14" s="43">
        <v>0.161</v>
      </c>
      <c r="J14" s="43">
        <v>0.107</v>
      </c>
      <c r="K14" s="43">
        <v>0.107</v>
      </c>
      <c r="L14" s="43">
        <v>0.107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0.106</v>
      </c>
      <c r="C18" s="43">
        <v>0.10199999999999999</v>
      </c>
      <c r="D18" s="43">
        <v>0.129</v>
      </c>
      <c r="E18" s="43">
        <v>0.124</v>
      </c>
      <c r="F18" s="43">
        <v>0.152</v>
      </c>
      <c r="G18" s="43">
        <v>0.14199999999999999</v>
      </c>
      <c r="H18" s="43">
        <v>0.17199999999999999</v>
      </c>
      <c r="I18" s="43">
        <v>0.16</v>
      </c>
      <c r="J18" s="43">
        <v>0.189</v>
      </c>
      <c r="K18" s="43">
        <v>0.17899999999999999</v>
      </c>
      <c r="L18" s="43">
        <v>0.107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0.106</v>
      </c>
      <c r="C22" s="43">
        <v>0.10100000000000001</v>
      </c>
      <c r="D22" s="43">
        <v>0.13</v>
      </c>
      <c r="E22" s="43">
        <v>0.123</v>
      </c>
      <c r="F22" s="43">
        <v>0.153</v>
      </c>
      <c r="G22" s="43">
        <v>0.14099999999999999</v>
      </c>
      <c r="H22" s="43">
        <v>0.17199999999999999</v>
      </c>
      <c r="I22" s="43">
        <v>0.16</v>
      </c>
      <c r="J22" s="43">
        <v>0.19</v>
      </c>
      <c r="K22" s="43">
        <v>0.17899999999999999</v>
      </c>
      <c r="L22" s="43">
        <v>0.19400000000000001</v>
      </c>
      <c r="M22" s="43">
        <v>0.19900000000000001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7D4AC-152C-1448-9B6C-CD37143184AD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0.104</v>
      </c>
      <c r="C2" s="49">
        <v>0.105</v>
      </c>
      <c r="D2" s="49">
        <v>0.104</v>
      </c>
      <c r="E2" s="49">
        <v>0.104</v>
      </c>
      <c r="F2" s="49">
        <v>0.105</v>
      </c>
      <c r="G2" s="49">
        <v>0.106</v>
      </c>
      <c r="H2" s="49">
        <v>0.108</v>
      </c>
      <c r="I2" s="49">
        <v>0.106</v>
      </c>
      <c r="J2" s="49">
        <v>0.107</v>
      </c>
      <c r="K2" s="49">
        <v>0.108</v>
      </c>
      <c r="L2" s="49">
        <v>0.107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0.104</v>
      </c>
      <c r="R3" s="46">
        <f>C2</f>
        <v>0.105</v>
      </c>
      <c r="S3" s="46"/>
    </row>
    <row r="4" spans="1:19" x14ac:dyDescent="0.2">
      <c r="P4" s="47">
        <v>120</v>
      </c>
      <c r="Q4" s="46">
        <f>D6</f>
        <v>0.109</v>
      </c>
      <c r="R4" s="46">
        <f>E6</f>
        <v>0.11700000000000001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0.115</v>
      </c>
      <c r="R5" s="46">
        <f>G10</f>
        <v>0.113</v>
      </c>
      <c r="S5" s="46"/>
    </row>
    <row r="6" spans="1:19" x14ac:dyDescent="0.2">
      <c r="A6" s="44" t="s">
        <v>17</v>
      </c>
      <c r="B6" s="43">
        <v>0.109</v>
      </c>
      <c r="C6" s="43">
        <v>0.11700000000000001</v>
      </c>
      <c r="D6" s="43">
        <v>0.109</v>
      </c>
      <c r="E6" s="43">
        <v>0.11700000000000001</v>
      </c>
      <c r="F6" s="43">
        <v>0.105</v>
      </c>
      <c r="G6" s="43">
        <v>0.105</v>
      </c>
      <c r="H6" s="43">
        <v>0.108</v>
      </c>
      <c r="I6" s="43">
        <v>0.106</v>
      </c>
      <c r="J6" s="43">
        <v>0.107</v>
      </c>
      <c r="K6" s="43">
        <v>0.107</v>
      </c>
      <c r="L6" s="43">
        <v>0.107</v>
      </c>
      <c r="M6" s="43">
        <v>0.115</v>
      </c>
      <c r="N6" s="42">
        <v>405</v>
      </c>
      <c r="P6" s="47">
        <v>360</v>
      </c>
      <c r="Q6" s="46">
        <f>H14</f>
        <v>0.11700000000000001</v>
      </c>
      <c r="R6" s="46">
        <f>I14</f>
        <v>0.114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0.12</v>
      </c>
      <c r="R7" s="46">
        <f>K18</f>
        <v>0.13400000000000001</v>
      </c>
      <c r="S7" s="46"/>
    </row>
    <row r="8" spans="1:19" x14ac:dyDescent="0.2">
      <c r="P8" s="47">
        <v>600</v>
      </c>
      <c r="Q8" s="46">
        <f>L22</f>
        <v>0.13100000000000001</v>
      </c>
      <c r="R8" s="46">
        <f>M22</f>
        <v>0.14499999999999999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0.10199999999999999</v>
      </c>
      <c r="D10" s="43">
        <v>0.13</v>
      </c>
      <c r="E10" s="43">
        <v>0.123</v>
      </c>
      <c r="F10" s="43">
        <v>0.115</v>
      </c>
      <c r="G10" s="43">
        <v>0.113</v>
      </c>
      <c r="H10" s="43">
        <v>0.108</v>
      </c>
      <c r="I10" s="43">
        <v>0.106</v>
      </c>
      <c r="J10" s="43">
        <v>0.107</v>
      </c>
      <c r="K10" s="43">
        <v>0.107</v>
      </c>
      <c r="L10" s="43">
        <v>0.107</v>
      </c>
      <c r="M10" s="43">
        <v>0.115</v>
      </c>
      <c r="N10" s="51">
        <v>340</v>
      </c>
      <c r="P10" s="28" t="s">
        <v>20</v>
      </c>
      <c r="Q10" s="28">
        <f>SLOPE(Q3:Q8,$P$3:$P$8)</f>
        <v>4.0476190476190488E-5</v>
      </c>
      <c r="R10" s="28">
        <f>SLOPE(R3:R8,$P$3:$P$8)</f>
        <v>6.0000000000000002E-5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9.7619047619047569E-6</v>
      </c>
    </row>
    <row r="12" spans="1:19" x14ac:dyDescent="0.2">
      <c r="P12" s="28" t="s">
        <v>18</v>
      </c>
      <c r="Q12" s="28">
        <f>AVERAGE(Q10:R10)</f>
        <v>5.0238095238095245E-5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0.106</v>
      </c>
      <c r="C14" s="43">
        <v>0.10199999999999999</v>
      </c>
      <c r="D14" s="43">
        <v>0.129</v>
      </c>
      <c r="E14" s="43">
        <v>0.124</v>
      </c>
      <c r="F14" s="43">
        <v>0.151</v>
      </c>
      <c r="G14" s="43">
        <v>0.14099999999999999</v>
      </c>
      <c r="H14" s="43">
        <v>0.11700000000000001</v>
      </c>
      <c r="I14" s="43">
        <v>0.114</v>
      </c>
      <c r="J14" s="43">
        <v>0.107</v>
      </c>
      <c r="K14" s="43">
        <v>0.107</v>
      </c>
      <c r="L14" s="43">
        <v>0.107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0.106</v>
      </c>
      <c r="C18" s="43">
        <v>0.10199999999999999</v>
      </c>
      <c r="D18" s="43">
        <v>0.129</v>
      </c>
      <c r="E18" s="43">
        <v>0.124</v>
      </c>
      <c r="F18" s="43">
        <v>0.152</v>
      </c>
      <c r="G18" s="43">
        <v>0.14199999999999999</v>
      </c>
      <c r="H18" s="43">
        <v>0.17199999999999999</v>
      </c>
      <c r="I18" s="43">
        <v>0.16</v>
      </c>
      <c r="J18" s="43">
        <v>0.12</v>
      </c>
      <c r="K18" s="43">
        <v>0.13400000000000001</v>
      </c>
      <c r="L18" s="43">
        <v>0.107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0.106</v>
      </c>
      <c r="C22" s="43">
        <v>0.10100000000000001</v>
      </c>
      <c r="D22" s="43">
        <v>0.13</v>
      </c>
      <c r="E22" s="43">
        <v>0.123</v>
      </c>
      <c r="F22" s="43">
        <v>0.153</v>
      </c>
      <c r="G22" s="43">
        <v>0.14099999999999999</v>
      </c>
      <c r="H22" s="43">
        <v>0.17199999999999999</v>
      </c>
      <c r="I22" s="43">
        <v>0.16</v>
      </c>
      <c r="J22" s="43">
        <v>0.19</v>
      </c>
      <c r="K22" s="43">
        <v>0.17899999999999999</v>
      </c>
      <c r="L22" s="43">
        <v>0.13100000000000001</v>
      </c>
      <c r="M22" s="43">
        <v>0.14499999999999999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4121-5501-FC4D-8271-658C9A153772}">
  <dimension ref="A1:S26"/>
  <sheetViews>
    <sheetView workbookViewId="0">
      <selection activeCell="P13" sqref="P13:R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0.104</v>
      </c>
      <c r="C2" s="49">
        <v>0.105</v>
      </c>
      <c r="D2" s="49">
        <v>0.104</v>
      </c>
      <c r="E2" s="49">
        <v>0.104</v>
      </c>
      <c r="F2" s="49">
        <v>0.105</v>
      </c>
      <c r="G2" s="49">
        <v>0.106</v>
      </c>
      <c r="H2" s="49">
        <v>0.108</v>
      </c>
      <c r="I2" s="49">
        <v>0.106</v>
      </c>
      <c r="J2" s="49">
        <v>0.107</v>
      </c>
      <c r="K2" s="49">
        <v>0.108</v>
      </c>
      <c r="L2" s="49">
        <v>0.107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0.104</v>
      </c>
      <c r="R3" s="46">
        <f>C2</f>
        <v>0.105</v>
      </c>
      <c r="S3" s="46"/>
    </row>
    <row r="4" spans="1:19" x14ac:dyDescent="0.2">
      <c r="P4" s="47">
        <v>120</v>
      </c>
      <c r="Q4" s="46">
        <f>D6</f>
        <v>0.109</v>
      </c>
      <c r="R4" s="46">
        <f>E6</f>
        <v>0.111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0.115</v>
      </c>
      <c r="R5" s="46">
        <f>G10</f>
        <v>0.113</v>
      </c>
      <c r="S5" s="46"/>
    </row>
    <row r="6" spans="1:19" x14ac:dyDescent="0.2">
      <c r="A6" s="44" t="s">
        <v>17</v>
      </c>
      <c r="B6" s="43">
        <v>0.109</v>
      </c>
      <c r="C6" s="43">
        <v>0.11700000000000001</v>
      </c>
      <c r="D6" s="43">
        <v>0.109</v>
      </c>
      <c r="E6" s="43">
        <v>0.111</v>
      </c>
      <c r="F6" s="43">
        <v>0.105</v>
      </c>
      <c r="G6" s="43">
        <v>0.105</v>
      </c>
      <c r="H6" s="43">
        <v>0.108</v>
      </c>
      <c r="I6" s="43">
        <v>0.106</v>
      </c>
      <c r="J6" s="43">
        <v>0.107</v>
      </c>
      <c r="K6" s="43">
        <v>0.107</v>
      </c>
      <c r="L6" s="43">
        <v>0.107</v>
      </c>
      <c r="M6" s="43">
        <v>0.115</v>
      </c>
      <c r="N6" s="42">
        <v>405</v>
      </c>
      <c r="P6" s="47">
        <v>360</v>
      </c>
      <c r="Q6" s="46">
        <f>H14</f>
        <v>0.11700000000000001</v>
      </c>
      <c r="R6" s="46">
        <f>I14</f>
        <v>0.114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0.12</v>
      </c>
      <c r="R7" s="46">
        <f>K18</f>
        <v>0.129</v>
      </c>
      <c r="S7" s="46"/>
    </row>
    <row r="8" spans="1:19" x14ac:dyDescent="0.2">
      <c r="P8" s="47">
        <v>600</v>
      </c>
      <c r="Q8" s="46">
        <f>L22</f>
        <v>0.13100000000000001</v>
      </c>
      <c r="R8" s="46">
        <f>M22</f>
        <v>0.13700000000000001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0.10199999999999999</v>
      </c>
      <c r="D10" s="43">
        <v>0.13</v>
      </c>
      <c r="E10" s="43">
        <v>0.123</v>
      </c>
      <c r="F10" s="43">
        <v>0.115</v>
      </c>
      <c r="G10" s="43">
        <v>0.113</v>
      </c>
      <c r="H10" s="43">
        <v>0.108</v>
      </c>
      <c r="I10" s="43">
        <v>0.106</v>
      </c>
      <c r="J10" s="43">
        <v>0.107</v>
      </c>
      <c r="K10" s="43">
        <v>0.107</v>
      </c>
      <c r="L10" s="43">
        <v>0.107</v>
      </c>
      <c r="M10" s="43">
        <v>0.115</v>
      </c>
      <c r="N10" s="51">
        <v>340</v>
      </c>
      <c r="P10" s="28" t="s">
        <v>20</v>
      </c>
      <c r="Q10" s="28">
        <f>SLOPE(Q3:Q8,$P$3:$P$8)</f>
        <v>4.0476190476190488E-5</v>
      </c>
      <c r="R10" s="28">
        <f>SLOPE(R3:R8,$P$3:$P$8)</f>
        <v>5.1190476190476207E-5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5.3571428571428596E-6</v>
      </c>
    </row>
    <row r="12" spans="1:19" x14ac:dyDescent="0.2">
      <c r="P12" s="28" t="s">
        <v>18</v>
      </c>
      <c r="Q12" s="28">
        <f>AVERAGE(Q10:R10)</f>
        <v>4.5833333333333347E-5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0.106</v>
      </c>
      <c r="C14" s="43">
        <v>0.10199999999999999</v>
      </c>
      <c r="D14" s="43">
        <v>0.129</v>
      </c>
      <c r="E14" s="43">
        <v>0.124</v>
      </c>
      <c r="F14" s="43">
        <v>0.151</v>
      </c>
      <c r="G14" s="43">
        <v>0.14099999999999999</v>
      </c>
      <c r="H14" s="43">
        <v>0.11700000000000001</v>
      </c>
      <c r="I14" s="43">
        <v>0.114</v>
      </c>
      <c r="J14" s="43">
        <v>0.107</v>
      </c>
      <c r="K14" s="43">
        <v>0.107</v>
      </c>
      <c r="L14" s="43">
        <v>0.107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0.106</v>
      </c>
      <c r="C18" s="43">
        <v>0.10199999999999999</v>
      </c>
      <c r="D18" s="43">
        <v>0.129</v>
      </c>
      <c r="E18" s="43">
        <v>0.124</v>
      </c>
      <c r="F18" s="43">
        <v>0.152</v>
      </c>
      <c r="G18" s="43">
        <v>0.14199999999999999</v>
      </c>
      <c r="H18" s="43">
        <v>0.17199999999999999</v>
      </c>
      <c r="I18" s="43">
        <v>0.16</v>
      </c>
      <c r="J18" s="43">
        <v>0.12</v>
      </c>
      <c r="K18" s="43">
        <v>0.129</v>
      </c>
      <c r="L18" s="43">
        <v>0.107</v>
      </c>
      <c r="M18" s="43">
        <v>0.115</v>
      </c>
      <c r="N18" s="42">
        <v>405</v>
      </c>
    </row>
    <row r="19" spans="1:14" x14ac:dyDescent="0.2">
      <c r="A19" s="44" t="s">
        <v>16</v>
      </c>
      <c r="B19" s="44">
        <v>1</v>
      </c>
      <c r="C19" s="44">
        <v>2</v>
      </c>
      <c r="D19" s="44">
        <v>3</v>
      </c>
      <c r="E19" s="44">
        <v>4</v>
      </c>
      <c r="F19" s="44">
        <v>5</v>
      </c>
      <c r="G19" s="44">
        <v>6</v>
      </c>
      <c r="H19" s="44">
        <v>7</v>
      </c>
      <c r="I19" s="44">
        <v>8</v>
      </c>
      <c r="J19" s="44">
        <v>9</v>
      </c>
      <c r="K19" s="44">
        <v>10</v>
      </c>
      <c r="L19" s="44">
        <v>11</v>
      </c>
      <c r="M19" s="44">
        <v>12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0.106</v>
      </c>
      <c r="C22" s="43">
        <v>0.10100000000000001</v>
      </c>
      <c r="D22" s="43">
        <v>0.13</v>
      </c>
      <c r="E22" s="43">
        <v>0.123</v>
      </c>
      <c r="F22" s="43">
        <v>0.153</v>
      </c>
      <c r="G22" s="43">
        <v>0.14099999999999999</v>
      </c>
      <c r="H22" s="43">
        <v>0.17199999999999999</v>
      </c>
      <c r="I22" s="43">
        <v>0.16</v>
      </c>
      <c r="J22" s="43">
        <v>0.19</v>
      </c>
      <c r="K22" s="43">
        <v>0.17899999999999999</v>
      </c>
      <c r="L22" s="43">
        <v>0.13100000000000001</v>
      </c>
      <c r="M22" s="43">
        <v>0.13700000000000001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53F6-A63C-524F-9092-F90CB1A7C1EA}">
  <dimension ref="A1:S26"/>
  <sheetViews>
    <sheetView tabSelected="1" workbookViewId="0">
      <selection activeCell="N22" sqref="N22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0.113</v>
      </c>
      <c r="C2" s="49">
        <v>0.11</v>
      </c>
      <c r="D2" s="49">
        <v>0.10199999999999999</v>
      </c>
      <c r="E2" s="49">
        <v>0.1</v>
      </c>
      <c r="F2" s="49">
        <v>0.10100000000000001</v>
      </c>
      <c r="G2" s="49">
        <v>0.10100000000000001</v>
      </c>
      <c r="H2" s="49">
        <v>0.10299999999999999</v>
      </c>
      <c r="I2" s="49">
        <v>0.10299999999999999</v>
      </c>
      <c r="J2" s="49">
        <v>0.104</v>
      </c>
      <c r="K2" s="49">
        <v>0.107</v>
      </c>
      <c r="L2" s="49">
        <v>0.115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/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0.113</v>
      </c>
      <c r="R3" s="46">
        <f>C2</f>
        <v>0.11</v>
      </c>
      <c r="S3" s="46"/>
    </row>
    <row r="4" spans="1:19" x14ac:dyDescent="0.2">
      <c r="P4" s="47">
        <v>120</v>
      </c>
      <c r="Q4" s="46">
        <f>D6</f>
        <v>0.12</v>
      </c>
      <c r="R4" s="46">
        <f>E6</f>
        <v>0.123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0.124</v>
      </c>
      <c r="R5" s="46">
        <f>G10</f>
        <v>0.121</v>
      </c>
      <c r="S5" s="46"/>
    </row>
    <row r="6" spans="1:19" x14ac:dyDescent="0.2">
      <c r="A6" s="44" t="s">
        <v>17</v>
      </c>
      <c r="B6" s="43">
        <v>0.107</v>
      </c>
      <c r="C6" s="43">
        <v>0.10100000000000001</v>
      </c>
      <c r="D6" s="43">
        <v>0.12</v>
      </c>
      <c r="E6" s="43">
        <v>0.123</v>
      </c>
      <c r="F6" s="43">
        <v>0.10100000000000001</v>
      </c>
      <c r="G6" s="43">
        <v>0.10100000000000001</v>
      </c>
      <c r="H6" s="43">
        <v>0.10299999999999999</v>
      </c>
      <c r="I6" s="43">
        <v>0.10299999999999999</v>
      </c>
      <c r="J6" s="43">
        <v>0.104</v>
      </c>
      <c r="K6" s="43">
        <v>0.106</v>
      </c>
      <c r="L6" s="43">
        <v>0.115</v>
      </c>
      <c r="M6" s="43">
        <v>0.115</v>
      </c>
      <c r="N6" s="42">
        <v>405</v>
      </c>
      <c r="P6" s="47">
        <v>360</v>
      </c>
      <c r="Q6" s="46">
        <f>H14</f>
        <v>0.13900000000000001</v>
      </c>
      <c r="R6" s="46">
        <f>I14</f>
        <v>0.126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0.14000000000000001</v>
      </c>
      <c r="R7" s="46">
        <f>K18</f>
        <v>0.13500000000000001</v>
      </c>
      <c r="S7" s="46"/>
    </row>
    <row r="8" spans="1:19" x14ac:dyDescent="0.2">
      <c r="P8" s="47">
        <v>600</v>
      </c>
      <c r="Q8" s="46">
        <f>L22</f>
        <v>0.158</v>
      </c>
      <c r="R8" s="46">
        <f>M22</f>
        <v>0.151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0.10100000000000001</v>
      </c>
      <c r="D10" s="43">
        <v>0.112</v>
      </c>
      <c r="E10" s="43">
        <v>0.11</v>
      </c>
      <c r="F10" s="43">
        <v>0.124</v>
      </c>
      <c r="G10" s="43">
        <v>0.121</v>
      </c>
      <c r="H10" s="43">
        <v>0.10299999999999999</v>
      </c>
      <c r="I10" s="43">
        <v>0.10299999999999999</v>
      </c>
      <c r="J10" s="43">
        <v>0.104</v>
      </c>
      <c r="K10" s="43">
        <v>0.107</v>
      </c>
      <c r="L10" s="43">
        <v>0.115</v>
      </c>
      <c r="M10" s="43">
        <v>0.11600000000000001</v>
      </c>
      <c r="N10" s="51">
        <v>340</v>
      </c>
      <c r="P10" s="28" t="s">
        <v>20</v>
      </c>
      <c r="Q10" s="28">
        <f>SLOPE(Q3:Q8,$P$3:$P$8)</f>
        <v>7.1428571428571434E-5</v>
      </c>
      <c r="R10" s="28">
        <f>SLOPE(R3:R8,$P$3:$P$8)</f>
        <v>5.8571428571428575E-5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6.4285714285714295E-6</v>
      </c>
    </row>
    <row r="12" spans="1:19" x14ac:dyDescent="0.2">
      <c r="P12" s="28" t="s">
        <v>18</v>
      </c>
      <c r="Q12" s="28">
        <f>AVERAGE(Q10:R10)</f>
        <v>6.5000000000000008E-5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0.10100000000000001</v>
      </c>
      <c r="D14" s="43">
        <v>0.112</v>
      </c>
      <c r="E14" s="43">
        <v>0.11</v>
      </c>
      <c r="F14" s="43">
        <v>0.122</v>
      </c>
      <c r="G14" s="43">
        <v>0.11799999999999999</v>
      </c>
      <c r="H14" s="43">
        <v>0.13900000000000001</v>
      </c>
      <c r="I14" s="43">
        <v>0.126</v>
      </c>
      <c r="J14" s="43">
        <v>0.104</v>
      </c>
      <c r="K14" s="43">
        <v>0.107</v>
      </c>
      <c r="L14" s="43">
        <v>0.115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0.10100000000000001</v>
      </c>
      <c r="D18" s="43">
        <v>0.112</v>
      </c>
      <c r="E18" s="43">
        <v>0.11</v>
      </c>
      <c r="F18" s="43">
        <v>0.124</v>
      </c>
      <c r="G18" s="43">
        <v>0.11799999999999999</v>
      </c>
      <c r="H18" s="43">
        <v>0.13800000000000001</v>
      </c>
      <c r="I18" s="43">
        <v>0.13800000000000001</v>
      </c>
      <c r="J18" s="43">
        <v>0.14000000000000001</v>
      </c>
      <c r="K18" s="43">
        <v>0.13500000000000001</v>
      </c>
      <c r="L18" s="43">
        <v>0.115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0.107</v>
      </c>
      <c r="C22" s="43">
        <v>0.10100000000000001</v>
      </c>
      <c r="D22" s="43">
        <v>0.112</v>
      </c>
      <c r="E22" s="43">
        <v>0.11</v>
      </c>
      <c r="F22" s="43">
        <v>0.128</v>
      </c>
      <c r="G22" s="43">
        <v>0.11799999999999999</v>
      </c>
      <c r="H22" s="43">
        <v>0.13800000000000001</v>
      </c>
      <c r="I22" s="43">
        <v>0.14199999999999999</v>
      </c>
      <c r="J22" s="43">
        <v>0.155</v>
      </c>
      <c r="K22" s="43">
        <v>0.161</v>
      </c>
      <c r="L22" s="43">
        <v>0.158</v>
      </c>
      <c r="M22" s="43">
        <v>0.151</v>
      </c>
      <c r="N22" s="32"/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7C35-9270-EB42-B6F4-58855F058DA3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0.115</v>
      </c>
      <c r="C2" s="49">
        <v>0.106</v>
      </c>
      <c r="D2" s="49">
        <v>0.10199999999999999</v>
      </c>
      <c r="E2" s="49">
        <v>0.10299999999999999</v>
      </c>
      <c r="F2" s="49">
        <v>9.8000000000000004E-2</v>
      </c>
      <c r="G2" s="49">
        <v>0.105</v>
      </c>
      <c r="H2" s="49">
        <v>0.107</v>
      </c>
      <c r="I2" s="49">
        <v>0.106</v>
      </c>
      <c r="J2" s="49">
        <v>0.105</v>
      </c>
      <c r="K2" s="49">
        <v>0.106</v>
      </c>
      <c r="L2" s="49">
        <v>0.106</v>
      </c>
      <c r="M2" s="49">
        <v>0.108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0.115</v>
      </c>
      <c r="R3" s="46">
        <f>C2</f>
        <v>0.106</v>
      </c>
      <c r="S3" s="46"/>
    </row>
    <row r="4" spans="1:19" x14ac:dyDescent="0.2">
      <c r="P4" s="47">
        <v>120</v>
      </c>
      <c r="Q4" s="46">
        <f>D6</f>
        <v>0.127</v>
      </c>
      <c r="R4" s="46">
        <f>E6</f>
        <v>0.123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0.14199999999999999</v>
      </c>
      <c r="R5" s="46">
        <f>G10</f>
        <v>0.14299999999999999</v>
      </c>
      <c r="S5" s="46"/>
    </row>
    <row r="6" spans="1:19" x14ac:dyDescent="0.2">
      <c r="A6" s="44" t="s">
        <v>17</v>
      </c>
      <c r="B6" s="43">
        <v>0.13400000000000001</v>
      </c>
      <c r="C6" s="43">
        <v>0.122</v>
      </c>
      <c r="D6" s="43">
        <v>0.127</v>
      </c>
      <c r="E6" s="43">
        <v>0.123</v>
      </c>
      <c r="F6" s="43">
        <v>9.8000000000000004E-2</v>
      </c>
      <c r="G6" s="43">
        <v>0.105</v>
      </c>
      <c r="H6" s="43">
        <v>0.107</v>
      </c>
      <c r="I6" s="43">
        <v>0.106</v>
      </c>
      <c r="J6" s="43">
        <v>0.105</v>
      </c>
      <c r="K6" s="43">
        <v>0.106</v>
      </c>
      <c r="L6" s="43">
        <v>0.106</v>
      </c>
      <c r="M6" s="43">
        <v>0.108</v>
      </c>
      <c r="N6" s="42">
        <v>405</v>
      </c>
      <c r="P6" s="47">
        <v>360</v>
      </c>
      <c r="Q6" s="46">
        <f>H14</f>
        <v>0.17299999999999999</v>
      </c>
      <c r="R6" s="46">
        <f>I14</f>
        <v>0.16500000000000001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0.187</v>
      </c>
      <c r="R7" s="46">
        <f>K18</f>
        <v>0.18</v>
      </c>
      <c r="S7" s="46"/>
    </row>
    <row r="8" spans="1:19" x14ac:dyDescent="0.2">
      <c r="P8" s="47">
        <v>600</v>
      </c>
      <c r="Q8" s="46">
        <f>L22</f>
        <v>0.20799999999999999</v>
      </c>
      <c r="R8" s="46">
        <f>M22</f>
        <v>0.19800000000000001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0.14799999999999999</v>
      </c>
      <c r="C10" s="43">
        <v>0.13600000000000001</v>
      </c>
      <c r="D10" s="43">
        <v>0.13100000000000001</v>
      </c>
      <c r="E10" s="43">
        <v>0.127</v>
      </c>
      <c r="F10" s="43">
        <v>0.14199999999999999</v>
      </c>
      <c r="G10" s="43">
        <v>0.14299999999999999</v>
      </c>
      <c r="H10" s="43">
        <v>0.107</v>
      </c>
      <c r="I10" s="43">
        <v>0.106</v>
      </c>
      <c r="J10" s="43">
        <v>0.105</v>
      </c>
      <c r="K10" s="43">
        <v>0.106</v>
      </c>
      <c r="L10" s="43">
        <v>0.106</v>
      </c>
      <c r="M10" s="43">
        <v>0.108</v>
      </c>
      <c r="N10" s="42">
        <v>405</v>
      </c>
      <c r="P10" s="28" t="s">
        <v>20</v>
      </c>
      <c r="Q10" s="28">
        <f>SLOPE(Q3:Q8,$P$3:$P$8)</f>
        <v>1.6095238095238093E-4</v>
      </c>
      <c r="R10" s="28">
        <f>SLOPE(R3:R8,$P$3:$P$8)</f>
        <v>1.5547619047619047E-4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2.7380952380952285E-6</v>
      </c>
    </row>
    <row r="12" spans="1:19" x14ac:dyDescent="0.2">
      <c r="P12" s="28" t="s">
        <v>18</v>
      </c>
      <c r="Q12" s="28">
        <f>AVERAGE(Q10:R10)</f>
        <v>1.582142857142857E-4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0.159</v>
      </c>
      <c r="C14" s="43">
        <v>0.14699999999999999</v>
      </c>
      <c r="D14" s="43">
        <v>0.13600000000000001</v>
      </c>
      <c r="E14" s="43">
        <v>0.13</v>
      </c>
      <c r="F14" s="43">
        <v>0.14299999999999999</v>
      </c>
      <c r="G14" s="43">
        <v>0.14399999999999999</v>
      </c>
      <c r="H14" s="43">
        <v>0.17299999999999999</v>
      </c>
      <c r="I14" s="43">
        <v>0.16500000000000001</v>
      </c>
      <c r="J14" s="43">
        <v>0.105</v>
      </c>
      <c r="K14" s="43">
        <v>0.106</v>
      </c>
      <c r="L14" s="43">
        <v>0.106</v>
      </c>
      <c r="M14" s="43">
        <v>0.108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0.16700000000000001</v>
      </c>
      <c r="C18" s="43">
        <v>0.155</v>
      </c>
      <c r="D18" s="43">
        <v>0.13900000000000001</v>
      </c>
      <c r="E18" s="43">
        <v>0.13300000000000001</v>
      </c>
      <c r="F18" s="43">
        <v>0.14399999999999999</v>
      </c>
      <c r="G18" s="43">
        <v>0.14599999999999999</v>
      </c>
      <c r="H18" s="43">
        <v>0.17399999999999999</v>
      </c>
      <c r="I18" s="43">
        <v>0.16600000000000001</v>
      </c>
      <c r="J18" s="43">
        <v>0.187</v>
      </c>
      <c r="K18" s="43">
        <v>0.18</v>
      </c>
      <c r="L18" s="43">
        <v>0.106</v>
      </c>
      <c r="M18" s="43">
        <v>0.108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0.17199999999999999</v>
      </c>
      <c r="C22" s="43">
        <v>0.16200000000000001</v>
      </c>
      <c r="D22" s="43">
        <v>0.14000000000000001</v>
      </c>
      <c r="E22" s="43">
        <v>0.13500000000000001</v>
      </c>
      <c r="F22" s="43">
        <v>0.14499999999999999</v>
      </c>
      <c r="G22" s="43">
        <v>0.14699999999999999</v>
      </c>
      <c r="H22" s="43">
        <v>0.17499999999999999</v>
      </c>
      <c r="I22" s="43">
        <v>0.16600000000000001</v>
      </c>
      <c r="J22" s="43">
        <v>0.187</v>
      </c>
      <c r="K22" s="43">
        <v>0.18</v>
      </c>
      <c r="L22" s="43">
        <v>0.20799999999999999</v>
      </c>
      <c r="M22" s="43">
        <v>0.19800000000000001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D293-3FCB-B043-BB15-0F51A0370CC2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0.106</v>
      </c>
      <c r="C2" s="49">
        <v>0.10199999999999999</v>
      </c>
      <c r="D2" s="49">
        <v>0.10199999999999999</v>
      </c>
      <c r="E2" s="49">
        <v>8.8999999999999996E-2</v>
      </c>
      <c r="F2" s="49">
        <v>9.9000000000000005E-2</v>
      </c>
      <c r="G2" s="49">
        <v>9.4E-2</v>
      </c>
      <c r="H2" s="49">
        <v>9.9000000000000005E-2</v>
      </c>
      <c r="I2" s="49">
        <v>0.104</v>
      </c>
      <c r="J2" s="49">
        <v>0.104</v>
      </c>
      <c r="K2" s="49">
        <v>0.106</v>
      </c>
      <c r="L2" s="49">
        <v>0.105</v>
      </c>
      <c r="M2" s="49">
        <v>0.113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0.106</v>
      </c>
      <c r="R3" s="46">
        <f>C2</f>
        <v>0.10199999999999999</v>
      </c>
      <c r="S3" s="46"/>
    </row>
    <row r="4" spans="1:19" x14ac:dyDescent="0.2">
      <c r="P4" s="47">
        <v>120</v>
      </c>
      <c r="Q4" s="46">
        <f>D6</f>
        <v>0.106</v>
      </c>
      <c r="R4" s="46">
        <f>E6</f>
        <v>0.10299999999999999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0.109</v>
      </c>
      <c r="R5" s="46">
        <f>G10</f>
        <v>0.104</v>
      </c>
      <c r="S5" s="46"/>
    </row>
    <row r="6" spans="1:19" x14ac:dyDescent="0.2">
      <c r="A6" s="44" t="s">
        <v>17</v>
      </c>
      <c r="B6" s="43">
        <v>0.105</v>
      </c>
      <c r="C6" s="43">
        <v>0.10100000000000001</v>
      </c>
      <c r="D6" s="43">
        <v>0.106</v>
      </c>
      <c r="E6" s="43">
        <v>0.10299999999999999</v>
      </c>
      <c r="F6" s="43">
        <v>9.9000000000000005E-2</v>
      </c>
      <c r="G6" s="43">
        <v>9.4E-2</v>
      </c>
      <c r="H6" s="43">
        <v>9.9000000000000005E-2</v>
      </c>
      <c r="I6" s="43">
        <v>0.104</v>
      </c>
      <c r="J6" s="43">
        <v>0.104</v>
      </c>
      <c r="K6" s="43">
        <v>0.106</v>
      </c>
      <c r="L6" s="43">
        <v>0.105</v>
      </c>
      <c r="M6" s="43">
        <v>0.113</v>
      </c>
      <c r="N6" s="42">
        <v>405</v>
      </c>
      <c r="P6" s="47">
        <v>360</v>
      </c>
      <c r="Q6" s="46">
        <f>H14</f>
        <v>0.115</v>
      </c>
      <c r="R6" s="46">
        <f>I14</f>
        <v>0.12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0.13</v>
      </c>
      <c r="R7" s="46">
        <f>K18</f>
        <v>0.13100000000000001</v>
      </c>
      <c r="S7" s="46"/>
    </row>
    <row r="8" spans="1:19" x14ac:dyDescent="0.2">
      <c r="P8" s="47">
        <v>600</v>
      </c>
      <c r="Q8" s="46">
        <f>L22</f>
        <v>0.14599999999999999</v>
      </c>
      <c r="R8" s="46">
        <f>M22</f>
        <v>0.151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0.105</v>
      </c>
      <c r="C10" s="43">
        <v>0.1</v>
      </c>
      <c r="D10" s="43">
        <v>0.106</v>
      </c>
      <c r="E10" s="43">
        <v>0.10299999999999999</v>
      </c>
      <c r="F10" s="43">
        <v>0.109</v>
      </c>
      <c r="G10" s="43">
        <v>0.104</v>
      </c>
      <c r="H10" s="43">
        <v>9.8000000000000004E-2</v>
      </c>
      <c r="I10" s="43">
        <v>0.104</v>
      </c>
      <c r="J10" s="43">
        <v>0.104</v>
      </c>
      <c r="K10" s="43">
        <v>0.106</v>
      </c>
      <c r="L10" s="43">
        <v>0.105</v>
      </c>
      <c r="M10" s="43">
        <v>0.113</v>
      </c>
      <c r="N10" s="42">
        <v>405</v>
      </c>
      <c r="P10" s="28" t="s">
        <v>20</v>
      </c>
      <c r="Q10" s="28">
        <f>SLOPE(Q3:Q8,$P$3:$P$8)</f>
        <v>6.6190476190476185E-5</v>
      </c>
      <c r="R10" s="28">
        <f>SLOPE(R3:R8,$P$3:$P$8)</f>
        <v>8.2142857142857153E-5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7.9761904761904839E-6</v>
      </c>
    </row>
    <row r="12" spans="1:19" x14ac:dyDescent="0.2">
      <c r="P12" s="28" t="s">
        <v>18</v>
      </c>
      <c r="Q12" s="28">
        <f>AVERAGE(Q10:R10)</f>
        <v>7.4166666666666662E-5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 t="s">
        <v>24</v>
      </c>
      <c r="C14" s="43">
        <v>0.1</v>
      </c>
      <c r="D14" s="43">
        <v>0.106</v>
      </c>
      <c r="E14" s="43">
        <v>9.2999999999999999E-2</v>
      </c>
      <c r="F14" s="43">
        <v>0.109</v>
      </c>
      <c r="G14" s="43">
        <v>0.104</v>
      </c>
      <c r="H14" s="43">
        <v>0.115</v>
      </c>
      <c r="I14" s="43">
        <v>0.12</v>
      </c>
      <c r="J14" s="43">
        <v>0.104</v>
      </c>
      <c r="K14" s="43">
        <v>0.106</v>
      </c>
      <c r="L14" s="43">
        <v>0.105</v>
      </c>
      <c r="M14" s="43">
        <v>0.113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0.105</v>
      </c>
      <c r="C18" s="43">
        <v>0.1</v>
      </c>
      <c r="D18" s="43">
        <v>0.106</v>
      </c>
      <c r="E18" s="43">
        <v>9.2999999999999999E-2</v>
      </c>
      <c r="F18" s="43">
        <v>0.109</v>
      </c>
      <c r="G18" s="43">
        <v>0.10299999999999999</v>
      </c>
      <c r="H18" s="43">
        <v>0.115</v>
      </c>
      <c r="I18" s="43">
        <v>0.12</v>
      </c>
      <c r="J18" s="43">
        <v>0.13</v>
      </c>
      <c r="K18" s="43">
        <v>0.13100000000000001</v>
      </c>
      <c r="L18" s="43">
        <v>0.105</v>
      </c>
      <c r="M18" s="43">
        <v>0.113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0.105</v>
      </c>
      <c r="C22" s="43">
        <v>0.1</v>
      </c>
      <c r="D22" s="43">
        <v>0.105</v>
      </c>
      <c r="E22" s="43">
        <v>9.1999999999999998E-2</v>
      </c>
      <c r="F22" s="43">
        <v>0.108</v>
      </c>
      <c r="G22" s="43">
        <v>0.10299999999999999</v>
      </c>
      <c r="H22" s="43">
        <v>0.114</v>
      </c>
      <c r="I22" s="43">
        <v>0.12</v>
      </c>
      <c r="J22" s="43">
        <v>0.13</v>
      </c>
      <c r="K22" s="43">
        <v>0.13100000000000001</v>
      </c>
      <c r="L22" s="43">
        <v>0.14599999999999999</v>
      </c>
      <c r="M22" s="43">
        <v>0.151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5454-4EA3-0F46-BCAE-434BDCED15B4}">
  <dimension ref="A1:S26"/>
  <sheetViews>
    <sheetView workbookViewId="0">
      <selection activeCell="J32" sqref="J32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</v>
      </c>
      <c r="C2" s="49">
        <v>9.5000000000000001E-2</v>
      </c>
      <c r="D2" s="49">
        <v>9.8000000000000004E-2</v>
      </c>
      <c r="E2" s="49">
        <v>0.10199999999999999</v>
      </c>
      <c r="F2" s="49">
        <v>0.10100000000000001</v>
      </c>
      <c r="G2" s="49">
        <v>0.10199999999999999</v>
      </c>
      <c r="H2" s="49">
        <v>0.10199999999999999</v>
      </c>
      <c r="I2" s="49">
        <v>0.1</v>
      </c>
      <c r="J2" s="49">
        <v>0.105</v>
      </c>
      <c r="K2" s="49">
        <v>0.106</v>
      </c>
      <c r="L2" s="49">
        <v>0.107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</v>
      </c>
      <c r="R3" s="46">
        <f>C2</f>
        <v>9.5000000000000001E-2</v>
      </c>
      <c r="S3" s="46"/>
    </row>
    <row r="4" spans="1:19" x14ac:dyDescent="0.2">
      <c r="P4" s="47">
        <v>120</v>
      </c>
      <c r="Q4" s="46">
        <f>D6</f>
        <v>0.10299999999999999</v>
      </c>
      <c r="R4" s="46">
        <f>E6</f>
        <v>0.109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0.115</v>
      </c>
      <c r="R5" s="46">
        <f>G10</f>
        <v>0.11799999999999999</v>
      </c>
      <c r="S5" s="46"/>
    </row>
    <row r="6" spans="1:19" x14ac:dyDescent="0.2">
      <c r="A6" s="44" t="s">
        <v>17</v>
      </c>
      <c r="B6" s="43">
        <v>0.105</v>
      </c>
      <c r="C6" s="43">
        <v>9.4E-2</v>
      </c>
      <c r="D6" s="43">
        <v>0.10299999999999999</v>
      </c>
      <c r="E6" s="43">
        <v>0.109</v>
      </c>
      <c r="F6" s="43">
        <v>0.10100000000000001</v>
      </c>
      <c r="G6" s="43">
        <v>0.10299999999999999</v>
      </c>
      <c r="H6" s="43">
        <v>0.10199999999999999</v>
      </c>
      <c r="I6" s="43">
        <v>0.1</v>
      </c>
      <c r="J6" s="43">
        <v>0.105</v>
      </c>
      <c r="K6" s="43">
        <v>0.106</v>
      </c>
      <c r="L6" s="43">
        <v>0.107</v>
      </c>
      <c r="M6" s="43">
        <v>0.115</v>
      </c>
      <c r="N6" s="42">
        <v>405</v>
      </c>
      <c r="P6" s="47">
        <v>360</v>
      </c>
      <c r="Q6" s="46">
        <f>H14</f>
        <v>0.124</v>
      </c>
      <c r="R6" s="46">
        <f>I14</f>
        <v>0.125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0.13900000000000001</v>
      </c>
      <c r="R7" s="46">
        <f>K18</f>
        <v>0.14499999999999999</v>
      </c>
      <c r="S7" s="46"/>
    </row>
    <row r="8" spans="1:19" x14ac:dyDescent="0.2">
      <c r="P8" s="47">
        <v>600</v>
      </c>
      <c r="Q8" s="46">
        <f>L22</f>
        <v>0.156</v>
      </c>
      <c r="R8" s="46">
        <f>M22</f>
        <v>0.16800000000000001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0.105</v>
      </c>
      <c r="C10" s="43">
        <v>9.4E-2</v>
      </c>
      <c r="D10" s="43">
        <v>0.10299999999999999</v>
      </c>
      <c r="E10" s="43">
        <v>0.109</v>
      </c>
      <c r="F10" s="43">
        <v>0.115</v>
      </c>
      <c r="G10" s="43">
        <v>0.11799999999999999</v>
      </c>
      <c r="H10" s="43">
        <v>0.10199999999999999</v>
      </c>
      <c r="I10" s="43">
        <v>0.1</v>
      </c>
      <c r="J10" s="43">
        <v>0.105</v>
      </c>
      <c r="K10" s="43">
        <v>0.106</v>
      </c>
      <c r="L10" s="43">
        <v>0.107</v>
      </c>
      <c r="M10" s="43">
        <v>0.115</v>
      </c>
      <c r="N10" s="42">
        <v>405</v>
      </c>
      <c r="P10" s="28" t="s">
        <v>20</v>
      </c>
      <c r="Q10" s="28">
        <f>SLOPE(Q3:Q8,$P$3:$P$8)</f>
        <v>9.4523809523809521E-5</v>
      </c>
      <c r="R10" s="28">
        <f>SLOPE(R3:R8,$P$3:$P$8)</f>
        <v>1.142857142857143E-4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9.8809523809523882E-6</v>
      </c>
    </row>
    <row r="12" spans="1:19" x14ac:dyDescent="0.2">
      <c r="P12" s="28" t="s">
        <v>18</v>
      </c>
      <c r="Q12" s="28">
        <f>AVERAGE(Q10:R10)</f>
        <v>1.0440476190476191E-4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0.105</v>
      </c>
      <c r="C14" s="43">
        <v>9.2999999999999999E-2</v>
      </c>
      <c r="D14" s="43">
        <v>0.10199999999999999</v>
      </c>
      <c r="E14" s="43">
        <v>0.109</v>
      </c>
      <c r="F14" s="43">
        <v>0.115</v>
      </c>
      <c r="G14" s="43">
        <v>0.11700000000000001</v>
      </c>
      <c r="H14" s="43">
        <v>0.124</v>
      </c>
      <c r="I14" s="43">
        <v>0.125</v>
      </c>
      <c r="J14" s="43">
        <v>0.105</v>
      </c>
      <c r="K14" s="43">
        <v>0.106</v>
      </c>
      <c r="L14" s="43">
        <v>0.107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0.105</v>
      </c>
      <c r="C18" s="43">
        <v>9.2999999999999999E-2</v>
      </c>
      <c r="D18" s="43">
        <v>0.10199999999999999</v>
      </c>
      <c r="E18" s="43">
        <v>0.109</v>
      </c>
      <c r="F18" s="43">
        <v>0.115</v>
      </c>
      <c r="G18" s="43">
        <v>0.11700000000000001</v>
      </c>
      <c r="H18" s="43">
        <v>0.124</v>
      </c>
      <c r="I18" s="43">
        <v>0.125</v>
      </c>
      <c r="J18" s="43">
        <v>0.13900000000000001</v>
      </c>
      <c r="K18" s="43">
        <v>0.14499999999999999</v>
      </c>
      <c r="L18" s="43">
        <v>0.107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0.105</v>
      </c>
      <c r="C22" s="43">
        <v>9.4E-2</v>
      </c>
      <c r="D22" s="43">
        <v>0.10199999999999999</v>
      </c>
      <c r="E22" s="43">
        <v>0.109</v>
      </c>
      <c r="F22" s="43">
        <v>0.115</v>
      </c>
      <c r="G22" s="43">
        <v>0.11700000000000001</v>
      </c>
      <c r="H22" s="43">
        <v>0.124</v>
      </c>
      <c r="I22" s="43">
        <v>0.125</v>
      </c>
      <c r="J22" s="43">
        <v>0.13900000000000001</v>
      </c>
      <c r="K22" s="43">
        <v>0.14399999999999999</v>
      </c>
      <c r="L22" s="43">
        <v>0.156</v>
      </c>
      <c r="M22" s="43">
        <v>0.16800000000000001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46FE-02D2-5D40-AF3F-84B2CDCAB105}">
  <dimension ref="A1:S26"/>
  <sheetViews>
    <sheetView workbookViewId="0">
      <selection activeCell="G32" sqref="G32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0.108</v>
      </c>
      <c r="C2" s="49">
        <v>0.107</v>
      </c>
      <c r="D2" s="49">
        <v>0.10199999999999999</v>
      </c>
      <c r="E2" s="49">
        <v>0.10199999999999999</v>
      </c>
      <c r="F2" s="49">
        <v>0.10100000000000001</v>
      </c>
      <c r="G2" s="49">
        <v>0.10199999999999999</v>
      </c>
      <c r="H2" s="49">
        <v>0.10299999999999999</v>
      </c>
      <c r="I2" s="49">
        <v>0.105</v>
      </c>
      <c r="J2" s="49">
        <v>0.106</v>
      </c>
      <c r="K2" s="49">
        <v>0.106</v>
      </c>
      <c r="L2" s="49">
        <v>0.11</v>
      </c>
      <c r="M2" s="49">
        <v>0.11700000000000001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0.108</v>
      </c>
      <c r="R3" s="46">
        <f>C2</f>
        <v>0.107</v>
      </c>
      <c r="S3" s="46"/>
    </row>
    <row r="4" spans="1:19" x14ac:dyDescent="0.2">
      <c r="P4" s="47">
        <v>120</v>
      </c>
      <c r="Q4" s="46">
        <f>D6</f>
        <v>0.107</v>
      </c>
      <c r="R4" s="46">
        <f>E6</f>
        <v>0.108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0.114</v>
      </c>
      <c r="R5" s="46">
        <f>G10</f>
        <v>0.11799999999999999</v>
      </c>
      <c r="S5" s="46"/>
    </row>
    <row r="6" spans="1:19" x14ac:dyDescent="0.2">
      <c r="A6" s="44" t="s">
        <v>17</v>
      </c>
      <c r="B6" s="43">
        <v>0.107</v>
      </c>
      <c r="C6" s="43">
        <v>0.107</v>
      </c>
      <c r="D6" s="43">
        <v>0.107</v>
      </c>
      <c r="E6" s="43">
        <v>0.108</v>
      </c>
      <c r="F6" s="43">
        <v>0.10100000000000001</v>
      </c>
      <c r="G6" s="43">
        <v>0.10199999999999999</v>
      </c>
      <c r="H6" s="43">
        <v>0.10299999999999999</v>
      </c>
      <c r="I6" s="43">
        <v>0.105</v>
      </c>
      <c r="J6" s="43">
        <v>0.106</v>
      </c>
      <c r="K6" s="43">
        <v>0.106</v>
      </c>
      <c r="L6" s="43">
        <v>0.11</v>
      </c>
      <c r="M6" s="43">
        <v>0.11700000000000001</v>
      </c>
      <c r="N6" s="42">
        <v>405</v>
      </c>
      <c r="P6" s="47">
        <v>360</v>
      </c>
      <c r="Q6" s="46">
        <f>H14</f>
        <v>0.124</v>
      </c>
      <c r="R6" s="46">
        <f>I14</f>
        <v>0.13200000000000001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0.14099999999999999</v>
      </c>
      <c r="R7" s="46">
        <f>K18</f>
        <v>0.14599999999999999</v>
      </c>
      <c r="S7" s="46"/>
    </row>
    <row r="8" spans="1:19" x14ac:dyDescent="0.2">
      <c r="P8" s="47">
        <v>600</v>
      </c>
      <c r="Q8" s="46">
        <f>L22</f>
        <v>0.16</v>
      </c>
      <c r="R8" s="46">
        <f>M22</f>
        <v>0.17399999999999999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0.106</v>
      </c>
      <c r="D10" s="43">
        <v>0.107</v>
      </c>
      <c r="E10" s="43">
        <v>0.108</v>
      </c>
      <c r="F10" s="43">
        <v>0.114</v>
      </c>
      <c r="G10" s="43">
        <v>0.11799999999999999</v>
      </c>
      <c r="H10" s="43">
        <v>0.10299999999999999</v>
      </c>
      <c r="I10" s="43">
        <v>0.105</v>
      </c>
      <c r="J10" s="43">
        <v>0.106</v>
      </c>
      <c r="K10" s="43">
        <v>0.106</v>
      </c>
      <c r="L10" s="43">
        <v>0.11</v>
      </c>
      <c r="M10" s="43">
        <v>0.11700000000000001</v>
      </c>
      <c r="N10" s="42">
        <v>405</v>
      </c>
      <c r="P10" s="28" t="s">
        <v>20</v>
      </c>
      <c r="Q10" s="28">
        <f>SLOPE(Q3:Q8,$P$3:$P$8)</f>
        <v>8.8571428571428579E-5</v>
      </c>
      <c r="R10" s="28">
        <f>SLOPE(R3:R8,$P$3:$P$8)</f>
        <v>1.1023809523809521E-4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1.0833333333333317E-5</v>
      </c>
    </row>
    <row r="12" spans="1:19" x14ac:dyDescent="0.2">
      <c r="P12" s="28" t="s">
        <v>18</v>
      </c>
      <c r="Q12" s="28">
        <f>AVERAGE(Q10:R10)</f>
        <v>9.9404761904761896E-5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0.106</v>
      </c>
      <c r="D14" s="43">
        <v>0.107</v>
      </c>
      <c r="E14" s="43">
        <v>0.108</v>
      </c>
      <c r="F14" s="43">
        <v>0.114</v>
      </c>
      <c r="G14" s="43">
        <v>0.11799999999999999</v>
      </c>
      <c r="H14" s="43">
        <v>0.124</v>
      </c>
      <c r="I14" s="43">
        <v>0.13200000000000001</v>
      </c>
      <c r="J14" s="43">
        <v>0.106</v>
      </c>
      <c r="K14" s="43">
        <v>0.106</v>
      </c>
      <c r="L14" s="43">
        <v>0.11</v>
      </c>
      <c r="M14" s="43">
        <v>0.11700000000000001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0.107</v>
      </c>
      <c r="D18" s="43">
        <v>0.107</v>
      </c>
      <c r="E18" s="43">
        <v>0.108</v>
      </c>
      <c r="F18" s="43">
        <v>0.114</v>
      </c>
      <c r="G18" s="43">
        <v>0.11799999999999999</v>
      </c>
      <c r="H18" s="43">
        <v>0.124</v>
      </c>
      <c r="I18" s="43">
        <v>0.13200000000000001</v>
      </c>
      <c r="J18" s="43">
        <v>0.14099999999999999</v>
      </c>
      <c r="K18" s="43">
        <v>0.14599999999999999</v>
      </c>
      <c r="L18" s="43">
        <v>0.11</v>
      </c>
      <c r="M18" s="43">
        <v>0.11700000000000001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0.107</v>
      </c>
      <c r="C22" s="43">
        <v>0.106</v>
      </c>
      <c r="D22" s="43">
        <v>0.107</v>
      </c>
      <c r="E22" s="43">
        <v>0.108</v>
      </c>
      <c r="F22" s="43">
        <v>0.114</v>
      </c>
      <c r="G22" s="43">
        <v>0.11799999999999999</v>
      </c>
      <c r="H22" s="43">
        <v>0.124</v>
      </c>
      <c r="I22" s="43">
        <v>0.13200000000000001</v>
      </c>
      <c r="J22" s="43">
        <v>0.14099999999999999</v>
      </c>
      <c r="K22" s="43">
        <v>0.14599999999999999</v>
      </c>
      <c r="L22" s="43">
        <v>0.16</v>
      </c>
      <c r="M22" s="43">
        <v>0.17399999999999999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8E2C2-5787-2844-9E86-C9E079899C4A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0.112</v>
      </c>
      <c r="C2" s="49">
        <v>0.108</v>
      </c>
      <c r="D2" s="49">
        <v>0.107</v>
      </c>
      <c r="E2" s="49">
        <v>0.10299999999999999</v>
      </c>
      <c r="F2" s="49">
        <v>0.10199999999999999</v>
      </c>
      <c r="G2" s="49">
        <v>0.10100000000000001</v>
      </c>
      <c r="H2" s="49">
        <v>0.10100000000000001</v>
      </c>
      <c r="I2" s="49">
        <v>0.104</v>
      </c>
      <c r="J2" s="49">
        <v>0.106</v>
      </c>
      <c r="K2" s="49">
        <v>0.111</v>
      </c>
      <c r="L2" s="49">
        <v>0.115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0.112</v>
      </c>
      <c r="R3" s="46">
        <f>C2</f>
        <v>0.108</v>
      </c>
      <c r="S3" s="46"/>
    </row>
    <row r="4" spans="1:19" x14ac:dyDescent="0.2">
      <c r="P4" s="47">
        <v>120</v>
      </c>
      <c r="Q4" s="46">
        <f>D6</f>
        <v>0.122</v>
      </c>
      <c r="R4" s="46">
        <f>E6</f>
        <v>0.11700000000000001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0.13300000000000001</v>
      </c>
      <c r="R5" s="46">
        <f>G10</f>
        <v>0.13</v>
      </c>
      <c r="S5" s="46"/>
    </row>
    <row r="6" spans="1:19" x14ac:dyDescent="0.2">
      <c r="A6" s="44" t="s">
        <v>17</v>
      </c>
      <c r="B6" s="43">
        <v>0.11600000000000001</v>
      </c>
      <c r="C6" s="43">
        <v>0.113</v>
      </c>
      <c r="D6" s="43">
        <v>0.122</v>
      </c>
      <c r="E6" s="43">
        <v>0.11700000000000001</v>
      </c>
      <c r="F6" s="43">
        <v>0.10199999999999999</v>
      </c>
      <c r="G6" s="43">
        <v>0.10100000000000001</v>
      </c>
      <c r="H6" s="43">
        <v>0.10100000000000001</v>
      </c>
      <c r="I6" s="43">
        <v>0.104</v>
      </c>
      <c r="J6" s="43">
        <v>0.106</v>
      </c>
      <c r="K6" s="43">
        <v>0.112</v>
      </c>
      <c r="L6" s="43">
        <v>0.114</v>
      </c>
      <c r="M6" s="43">
        <v>0.115</v>
      </c>
      <c r="N6" s="42">
        <v>405</v>
      </c>
      <c r="P6" s="47">
        <v>360</v>
      </c>
      <c r="Q6" s="46">
        <f>H14</f>
        <v>0.151</v>
      </c>
      <c r="R6" s="46">
        <f>I14</f>
        <v>0.14899999999999999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0.17100000000000001</v>
      </c>
      <c r="R7" s="46">
        <f>K18</f>
        <v>0.17199999999999999</v>
      </c>
      <c r="S7" s="46"/>
    </row>
    <row r="8" spans="1:19" x14ac:dyDescent="0.2">
      <c r="P8" s="47">
        <v>600</v>
      </c>
      <c r="Q8" s="46">
        <f>L22</f>
        <v>0.19400000000000001</v>
      </c>
      <c r="R8" s="46">
        <f>M22</f>
        <v>0.188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0.11799999999999999</v>
      </c>
      <c r="C10" s="43">
        <v>0.115</v>
      </c>
      <c r="D10" s="43">
        <v>0.123</v>
      </c>
      <c r="E10" s="43">
        <v>0.11799999999999999</v>
      </c>
      <c r="F10" s="43">
        <v>0.13300000000000001</v>
      </c>
      <c r="G10" s="43">
        <v>0.13</v>
      </c>
      <c r="H10" s="43">
        <v>0.10100000000000001</v>
      </c>
      <c r="I10" s="43">
        <v>0.104</v>
      </c>
      <c r="J10" s="43">
        <v>0.106</v>
      </c>
      <c r="K10" s="43">
        <v>0.111</v>
      </c>
      <c r="L10" s="43">
        <v>0.115</v>
      </c>
      <c r="M10" s="43">
        <v>0.115</v>
      </c>
      <c r="N10" s="42">
        <v>405</v>
      </c>
      <c r="P10" s="28" t="s">
        <v>20</v>
      </c>
      <c r="Q10" s="28">
        <f>SLOPE(Q3:Q8,$P$3:$P$8)</f>
        <v>1.3690476190476191E-4</v>
      </c>
      <c r="R10" s="28">
        <f>SLOPE(R3:R8,$P$3:$P$8)</f>
        <v>1.3904761904761902E-4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1.0714285714285529E-6</v>
      </c>
    </row>
    <row r="12" spans="1:19" x14ac:dyDescent="0.2">
      <c r="P12" s="28" t="s">
        <v>18</v>
      </c>
      <c r="Q12" s="28">
        <f>AVERAGE(Q10:R10)</f>
        <v>1.3797619047619048E-4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0.11899999999999999</v>
      </c>
      <c r="C14" s="43">
        <v>0.11700000000000001</v>
      </c>
      <c r="D14" s="43">
        <v>0.124</v>
      </c>
      <c r="E14" s="43">
        <v>0.11899999999999999</v>
      </c>
      <c r="F14" s="43">
        <v>0.13400000000000001</v>
      </c>
      <c r="G14" s="43">
        <v>0.13</v>
      </c>
      <c r="H14" s="43">
        <v>0.151</v>
      </c>
      <c r="I14" s="43">
        <v>0.14899999999999999</v>
      </c>
      <c r="J14" s="43">
        <v>0.107</v>
      </c>
      <c r="K14" s="43">
        <v>0.111</v>
      </c>
      <c r="L14" s="43">
        <v>0.114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0.11899999999999999</v>
      </c>
      <c r="C18" s="43">
        <v>0.11799999999999999</v>
      </c>
      <c r="D18" s="43">
        <v>0.124</v>
      </c>
      <c r="E18" s="43">
        <v>0.11899999999999999</v>
      </c>
      <c r="F18" s="43">
        <v>0.13400000000000001</v>
      </c>
      <c r="G18" s="43">
        <v>0.13</v>
      </c>
      <c r="H18" s="43">
        <v>0.151</v>
      </c>
      <c r="I18" s="43">
        <v>0.15</v>
      </c>
      <c r="J18" s="43">
        <v>0.17100000000000001</v>
      </c>
      <c r="K18" s="43">
        <v>0.17199999999999999</v>
      </c>
      <c r="L18" s="43">
        <v>0.115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9">
        <v>0.12</v>
      </c>
      <c r="C22" s="62">
        <v>0.11799999999999999</v>
      </c>
      <c r="D22" s="62">
        <v>0.124</v>
      </c>
      <c r="E22" s="62">
        <v>0.11899999999999999</v>
      </c>
      <c r="F22" s="62">
        <v>0.13400000000000001</v>
      </c>
      <c r="G22" s="62">
        <v>0.13</v>
      </c>
      <c r="H22" s="62">
        <v>0.152</v>
      </c>
      <c r="I22" s="62">
        <v>0.15</v>
      </c>
      <c r="J22" s="62">
        <v>0.17199999999999999</v>
      </c>
      <c r="K22" s="62">
        <v>0.17199999999999999</v>
      </c>
      <c r="L22" s="62">
        <v>0.19400000000000001</v>
      </c>
      <c r="M22" s="62">
        <v>0.188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2B3E-280A-1747-AF30-601C73A22563}">
  <dimension ref="A1:S26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0.10199999999999999</v>
      </c>
      <c r="C2" s="49">
        <v>0.10199999999999999</v>
      </c>
      <c r="D2" s="49">
        <v>0.10199999999999999</v>
      </c>
      <c r="E2" s="49">
        <v>0.10199999999999999</v>
      </c>
      <c r="F2" s="49">
        <v>0.10299999999999999</v>
      </c>
      <c r="G2" s="49">
        <v>0.104</v>
      </c>
      <c r="H2" s="49">
        <v>0.106</v>
      </c>
      <c r="I2" s="49">
        <v>0.105</v>
      </c>
      <c r="J2" s="49">
        <v>0.10299999999999999</v>
      </c>
      <c r="K2" s="49">
        <v>0.104</v>
      </c>
      <c r="L2" s="49">
        <v>0.104</v>
      </c>
      <c r="M2" s="49">
        <v>0.104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0.10199999999999999</v>
      </c>
      <c r="R3" s="46">
        <f>C2</f>
        <v>0.10199999999999999</v>
      </c>
      <c r="S3" s="46"/>
    </row>
    <row r="4" spans="1:19" x14ac:dyDescent="0.2">
      <c r="P4" s="47">
        <v>120</v>
      </c>
      <c r="Q4" s="46">
        <f>D6</f>
        <v>0.13500000000000001</v>
      </c>
      <c r="R4" s="46">
        <f>E6</f>
        <v>0.14199999999999999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0.16500000000000001</v>
      </c>
      <c r="R5" s="46">
        <f>G10</f>
        <v>0.158</v>
      </c>
      <c r="S5" s="46"/>
    </row>
    <row r="6" spans="1:19" x14ac:dyDescent="0.2">
      <c r="A6" s="44" t="s">
        <v>17</v>
      </c>
      <c r="B6" s="43">
        <v>0.107</v>
      </c>
      <c r="C6" s="43">
        <v>0.1</v>
      </c>
      <c r="D6" s="43">
        <v>0.13500000000000001</v>
      </c>
      <c r="E6" s="43">
        <v>0.14199999999999999</v>
      </c>
      <c r="F6" s="43">
        <v>0.10299999999999999</v>
      </c>
      <c r="G6" s="43">
        <v>0.104</v>
      </c>
      <c r="H6" s="43">
        <v>0.106</v>
      </c>
      <c r="I6" s="43">
        <v>0.105</v>
      </c>
      <c r="J6" s="43">
        <v>0.10299999999999999</v>
      </c>
      <c r="K6" s="43">
        <v>0.104</v>
      </c>
      <c r="L6" s="43">
        <v>0.104</v>
      </c>
      <c r="M6" s="43">
        <v>0.105</v>
      </c>
      <c r="N6" s="42">
        <v>405</v>
      </c>
      <c r="P6" s="47">
        <v>360</v>
      </c>
      <c r="Q6" s="46">
        <f>H14</f>
        <v>0.16700000000000001</v>
      </c>
      <c r="R6" s="46">
        <f>I14</f>
        <v>0.16200000000000001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0.19700000000000001</v>
      </c>
      <c r="R7" s="46">
        <f>K18</f>
        <v>0.186</v>
      </c>
      <c r="S7" s="46"/>
    </row>
    <row r="8" spans="1:19" x14ac:dyDescent="0.2">
      <c r="P8" s="47">
        <v>600</v>
      </c>
      <c r="Q8" s="46">
        <f>L22</f>
        <v>0.215</v>
      </c>
      <c r="R8" s="46">
        <f>M22</f>
        <v>0.21299999999999999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</v>
      </c>
      <c r="D10" s="43">
        <v>0.13600000000000001</v>
      </c>
      <c r="E10" s="43">
        <v>0.13500000000000001</v>
      </c>
      <c r="F10" s="43">
        <v>0.16500000000000001</v>
      </c>
      <c r="G10" s="43">
        <v>0.158</v>
      </c>
      <c r="H10" s="43">
        <v>0.106</v>
      </c>
      <c r="I10" s="43">
        <v>0.105</v>
      </c>
      <c r="J10" s="43">
        <v>0.10299999999999999</v>
      </c>
      <c r="K10" s="43">
        <v>0.104</v>
      </c>
      <c r="L10" s="43">
        <v>0.10299999999999999</v>
      </c>
      <c r="M10" s="43">
        <v>0.104</v>
      </c>
      <c r="N10" s="42">
        <v>405</v>
      </c>
      <c r="P10" s="28" t="s">
        <v>20</v>
      </c>
      <c r="Q10" s="28">
        <f>SLOPE(Q3:Q8,$P$3:$P$8)</f>
        <v>1.7928571428571429E-4</v>
      </c>
      <c r="R10" s="28">
        <f>SLOPE(R3:R8,$P$3:$P$8)</f>
        <v>1.6452380952380953E-4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7.3809523809523816E-6</v>
      </c>
    </row>
    <row r="12" spans="1:19" x14ac:dyDescent="0.2">
      <c r="P12" s="28" t="s">
        <v>18</v>
      </c>
      <c r="Q12" s="28">
        <f>AVERAGE(Q10:R10)</f>
        <v>1.719047619047619E-4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</v>
      </c>
      <c r="D14" s="43">
        <v>0.13600000000000001</v>
      </c>
      <c r="E14" s="43">
        <v>0.13500000000000001</v>
      </c>
      <c r="F14" s="43">
        <v>0.16600000000000001</v>
      </c>
      <c r="G14" s="43">
        <v>0.16900000000000001</v>
      </c>
      <c r="H14" s="43">
        <v>0.16700000000000001</v>
      </c>
      <c r="I14" s="43">
        <v>0.16200000000000001</v>
      </c>
      <c r="J14" s="43">
        <v>0.10299999999999999</v>
      </c>
      <c r="K14" s="43">
        <v>0.104</v>
      </c>
      <c r="L14" s="43">
        <v>0.10299999999999999</v>
      </c>
      <c r="M14" s="43">
        <v>0.104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</v>
      </c>
      <c r="D18" s="43">
        <v>0.13600000000000001</v>
      </c>
      <c r="E18" s="43">
        <v>0.13500000000000001</v>
      </c>
      <c r="F18" s="43">
        <v>0.16600000000000001</v>
      </c>
      <c r="G18" s="43">
        <v>0.16900000000000001</v>
      </c>
      <c r="H18" s="43">
        <v>0.19700000000000001</v>
      </c>
      <c r="I18" s="43">
        <v>0.19700000000000001</v>
      </c>
      <c r="J18" s="43">
        <v>0.19700000000000001</v>
      </c>
      <c r="K18" s="43">
        <v>0.186</v>
      </c>
      <c r="L18" s="43">
        <v>0.10299999999999999</v>
      </c>
      <c r="M18" s="43">
        <v>0.104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0.107</v>
      </c>
      <c r="C22" s="43">
        <v>0.1</v>
      </c>
      <c r="D22" s="43">
        <v>0.13600000000000001</v>
      </c>
      <c r="E22" s="43">
        <v>0.13500000000000001</v>
      </c>
      <c r="F22" s="43">
        <v>0.16600000000000001</v>
      </c>
      <c r="G22" s="43">
        <v>0.16900000000000001</v>
      </c>
      <c r="H22" s="43">
        <v>0.19700000000000001</v>
      </c>
      <c r="I22" s="43">
        <v>0.19700000000000001</v>
      </c>
      <c r="J22" s="43">
        <v>0.20699999999999999</v>
      </c>
      <c r="K22" s="43">
        <v>0.20799999999999999</v>
      </c>
      <c r="L22" s="43">
        <v>0.215</v>
      </c>
      <c r="M22" s="43">
        <v>0.21299999999999999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B7E3-779A-704C-A26B-60ABE379BF3B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0.112</v>
      </c>
      <c r="C2" s="49">
        <v>0.105</v>
      </c>
      <c r="D2" s="49">
        <v>0.106</v>
      </c>
      <c r="E2" s="49">
        <v>0.107</v>
      </c>
      <c r="F2" s="49">
        <v>0.104</v>
      </c>
      <c r="G2" s="49">
        <v>0.1</v>
      </c>
      <c r="H2" s="49">
        <v>0.10100000000000001</v>
      </c>
      <c r="I2" s="49">
        <v>0.105</v>
      </c>
      <c r="J2" s="49">
        <v>0.109</v>
      </c>
      <c r="K2" s="49">
        <v>0.109</v>
      </c>
      <c r="L2" s="49">
        <v>0.114</v>
      </c>
      <c r="M2" s="49">
        <v>0.11600000000000001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0.112</v>
      </c>
      <c r="R3" s="46">
        <f>C2</f>
        <v>0.105</v>
      </c>
      <c r="S3" s="46"/>
    </row>
    <row r="4" spans="1:19" x14ac:dyDescent="0.2">
      <c r="P4" s="47">
        <v>120</v>
      </c>
      <c r="Q4" s="46">
        <f>D6</f>
        <v>0.114</v>
      </c>
      <c r="R4" s="46">
        <f>E6</f>
        <v>0.113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0.122</v>
      </c>
      <c r="R5" s="46">
        <f>G10</f>
        <v>0.11700000000000001</v>
      </c>
      <c r="S5" s="46"/>
    </row>
    <row r="6" spans="1:19" x14ac:dyDescent="0.2">
      <c r="A6" s="44" t="s">
        <v>17</v>
      </c>
      <c r="B6" s="43">
        <v>0.111</v>
      </c>
      <c r="C6" s="43">
        <v>0.105</v>
      </c>
      <c r="D6" s="43">
        <v>0.114</v>
      </c>
      <c r="E6" s="43">
        <v>0.113</v>
      </c>
      <c r="F6" s="43">
        <v>0.104</v>
      </c>
      <c r="G6" s="43">
        <v>0.10100000000000001</v>
      </c>
      <c r="H6" s="43">
        <v>0.10100000000000001</v>
      </c>
      <c r="I6" s="43">
        <v>0.105</v>
      </c>
      <c r="J6" s="43">
        <v>0.109</v>
      </c>
      <c r="K6" s="43">
        <v>0.109</v>
      </c>
      <c r="L6" s="43">
        <v>0.114</v>
      </c>
      <c r="M6" s="43">
        <v>0.11600000000000001</v>
      </c>
      <c r="N6" s="42">
        <v>405</v>
      </c>
      <c r="P6" s="47">
        <v>360</v>
      </c>
      <c r="Q6" s="46">
        <f>H14</f>
        <v>0.13</v>
      </c>
      <c r="R6" s="46">
        <f>I14</f>
        <v>0.13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0.152</v>
      </c>
      <c r="R7" s="46">
        <f>K18</f>
        <v>0.15</v>
      </c>
      <c r="S7" s="46"/>
    </row>
    <row r="8" spans="1:19" x14ac:dyDescent="0.2">
      <c r="P8" s="47">
        <v>600</v>
      </c>
      <c r="Q8" s="46">
        <f>L22</f>
        <v>0.17799999999999999</v>
      </c>
      <c r="R8" s="46">
        <f>M22</f>
        <v>0.17699999999999999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0.111</v>
      </c>
      <c r="C10" s="43">
        <v>0.105</v>
      </c>
      <c r="D10" s="43">
        <v>0.113</v>
      </c>
      <c r="E10" s="43">
        <v>0.113</v>
      </c>
      <c r="F10" s="43">
        <v>0.122</v>
      </c>
      <c r="G10" s="43">
        <v>0.11700000000000001</v>
      </c>
      <c r="H10" s="43">
        <v>0.10100000000000001</v>
      </c>
      <c r="I10" s="43">
        <v>0.105</v>
      </c>
      <c r="J10" s="43">
        <v>0.109</v>
      </c>
      <c r="K10" s="43">
        <v>0.109</v>
      </c>
      <c r="L10" s="43">
        <v>0.115</v>
      </c>
      <c r="M10" s="43">
        <v>0.11600000000000001</v>
      </c>
      <c r="N10" s="42">
        <v>405</v>
      </c>
      <c r="P10" s="28" t="s">
        <v>20</v>
      </c>
      <c r="Q10" s="28">
        <f>SLOPE(Q3:Q8,$P$3:$P$8)</f>
        <v>1.0761904761904761E-4</v>
      </c>
      <c r="R10" s="28">
        <f>SLOPE(R3:R8,$P$3:$P$8)</f>
        <v>1.1523809523809524E-4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3.8095238095238153E-6</v>
      </c>
    </row>
    <row r="12" spans="1:19" x14ac:dyDescent="0.2">
      <c r="P12" s="28" t="s">
        <v>18</v>
      </c>
      <c r="Q12" s="28">
        <f>AVERAGE(Q10:R10)</f>
        <v>1.1142857142857143E-4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  <c r="P13" s="28" t="s">
        <v>26</v>
      </c>
      <c r="Q13" s="28">
        <v>0.09</v>
      </c>
    </row>
    <row r="14" spans="1:19" x14ac:dyDescent="0.2">
      <c r="A14" s="44" t="s">
        <v>17</v>
      </c>
      <c r="B14" s="43">
        <v>0.112</v>
      </c>
      <c r="C14" s="43">
        <v>0.105</v>
      </c>
      <c r="D14" s="43">
        <v>0.113</v>
      </c>
      <c r="E14" s="43">
        <v>0.112</v>
      </c>
      <c r="F14" s="43">
        <v>0.122</v>
      </c>
      <c r="G14" s="43">
        <v>0.11899999999999999</v>
      </c>
      <c r="H14" s="43">
        <v>0.13</v>
      </c>
      <c r="I14" s="43">
        <v>0.13</v>
      </c>
      <c r="J14" s="43">
        <v>0.109</v>
      </c>
      <c r="K14" s="43">
        <v>0.109</v>
      </c>
      <c r="L14" s="43">
        <v>0.114</v>
      </c>
      <c r="M14" s="43">
        <v>0.11600000000000001</v>
      </c>
      <c r="N14" s="42">
        <v>405</v>
      </c>
      <c r="P14" s="28" t="s">
        <v>25</v>
      </c>
      <c r="Q14" s="28">
        <f>Q12/Q13</f>
        <v>1.2380952380952382E-3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0.112</v>
      </c>
      <c r="C18" s="43">
        <v>0.105</v>
      </c>
      <c r="D18" s="43">
        <v>0.113</v>
      </c>
      <c r="E18" s="43">
        <v>0.113</v>
      </c>
      <c r="F18" s="43">
        <v>0.123</v>
      </c>
      <c r="G18" s="43">
        <v>0.12</v>
      </c>
      <c r="H18" s="43">
        <v>0.13</v>
      </c>
      <c r="I18" s="43">
        <v>0.13200000000000001</v>
      </c>
      <c r="J18" s="43">
        <v>0.152</v>
      </c>
      <c r="K18" s="43">
        <v>0.15</v>
      </c>
      <c r="L18" s="43">
        <v>0.115</v>
      </c>
      <c r="M18" s="43">
        <v>0.11600000000000001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0.112</v>
      </c>
      <c r="C22" s="43">
        <v>0.105</v>
      </c>
      <c r="D22" s="43">
        <v>0.113</v>
      </c>
      <c r="E22" s="43">
        <v>0.112</v>
      </c>
      <c r="F22" s="43">
        <v>0.125</v>
      </c>
      <c r="G22" s="43">
        <v>0.121</v>
      </c>
      <c r="H22" s="43">
        <v>0.13</v>
      </c>
      <c r="I22" s="43">
        <v>0.13200000000000001</v>
      </c>
      <c r="J22" s="43">
        <v>0.152</v>
      </c>
      <c r="K22" s="43">
        <v>0.15</v>
      </c>
      <c r="L22" s="43">
        <v>0.17799999999999999</v>
      </c>
      <c r="M22" s="43">
        <v>0.17699999999999999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E689-13D1-CC42-909F-1895301CC748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0.12</v>
      </c>
      <c r="C2" s="49">
        <v>0.11600000000000001</v>
      </c>
      <c r="D2" s="49">
        <v>0.112</v>
      </c>
      <c r="E2" s="49">
        <v>0.106</v>
      </c>
      <c r="F2" s="49">
        <v>0.104</v>
      </c>
      <c r="G2" s="49">
        <v>0.105</v>
      </c>
      <c r="H2" s="49">
        <v>0.107</v>
      </c>
      <c r="I2" s="49">
        <v>0.109</v>
      </c>
      <c r="J2" s="49">
        <v>0.115</v>
      </c>
      <c r="K2" s="49">
        <v>0.11799999999999999</v>
      </c>
      <c r="L2" s="49">
        <v>0.11700000000000001</v>
      </c>
      <c r="M2" s="49">
        <v>0.123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0.12</v>
      </c>
      <c r="R3" s="46">
        <f>C2</f>
        <v>0.11600000000000001</v>
      </c>
      <c r="S3" s="46"/>
    </row>
    <row r="4" spans="1:19" x14ac:dyDescent="0.2">
      <c r="P4" s="47">
        <v>120</v>
      </c>
      <c r="Q4" s="46">
        <f>D6</f>
        <v>0.12</v>
      </c>
      <c r="R4" s="46">
        <f>E6</f>
        <v>0.112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0.123</v>
      </c>
      <c r="R5" s="46">
        <f>G10</f>
        <v>0.12</v>
      </c>
      <c r="S5" s="46"/>
    </row>
    <row r="6" spans="1:19" x14ac:dyDescent="0.2">
      <c r="A6" s="44" t="s">
        <v>17</v>
      </c>
      <c r="B6" s="43">
        <v>0.121</v>
      </c>
      <c r="C6" s="43">
        <v>0.115</v>
      </c>
      <c r="D6" s="43">
        <v>0.12</v>
      </c>
      <c r="E6" s="43">
        <v>0.112</v>
      </c>
      <c r="F6" s="43">
        <v>0.104</v>
      </c>
      <c r="G6" s="43">
        <v>0.105</v>
      </c>
      <c r="H6" s="43">
        <v>0.107</v>
      </c>
      <c r="I6" s="43">
        <v>0.109</v>
      </c>
      <c r="J6" s="43">
        <v>0.115</v>
      </c>
      <c r="K6" s="43">
        <v>0.11799999999999999</v>
      </c>
      <c r="L6" s="43">
        <v>0.11700000000000001</v>
      </c>
      <c r="M6" s="43">
        <v>0.123</v>
      </c>
      <c r="N6" s="42">
        <v>405</v>
      </c>
      <c r="P6" s="47">
        <v>360</v>
      </c>
      <c r="Q6" s="46">
        <f>H14</f>
        <v>0.13400000000000001</v>
      </c>
      <c r="R6" s="46">
        <f>I14</f>
        <v>0.13700000000000001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0.157</v>
      </c>
      <c r="R7" s="46">
        <f>K18</f>
        <v>0.158</v>
      </c>
      <c r="S7" s="46"/>
    </row>
    <row r="8" spans="1:19" x14ac:dyDescent="0.2">
      <c r="P8" s="47">
        <v>600</v>
      </c>
      <c r="Q8" s="46">
        <f>L22</f>
        <v>0.17799999999999999</v>
      </c>
      <c r="R8" s="46">
        <f>M22</f>
        <v>0.183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0.121</v>
      </c>
      <c r="C10" s="43">
        <v>0.11600000000000001</v>
      </c>
      <c r="D10" s="43">
        <v>0.12</v>
      </c>
      <c r="E10" s="43">
        <v>0.112</v>
      </c>
      <c r="F10" s="43">
        <v>0.123</v>
      </c>
      <c r="G10" s="43">
        <v>0.12</v>
      </c>
      <c r="H10" s="43">
        <v>0.107</v>
      </c>
      <c r="I10" s="43">
        <v>0.109</v>
      </c>
      <c r="J10" s="43">
        <v>0.115</v>
      </c>
      <c r="K10" s="43">
        <v>0.11799999999999999</v>
      </c>
      <c r="L10" s="43">
        <v>0.11700000000000001</v>
      </c>
      <c r="M10" s="43">
        <v>0.123</v>
      </c>
      <c r="N10" s="42">
        <v>405</v>
      </c>
      <c r="P10" s="28" t="s">
        <v>20</v>
      </c>
      <c r="Q10" s="28">
        <f>SLOPE(Q3:Q8,$P$3:$P$8)</f>
        <v>9.8095238095238094E-5</v>
      </c>
      <c r="R10" s="28">
        <f>SLOPE(R3:R8,$P$3:$P$8)</f>
        <v>1.1666666666666667E-4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9.2857142857142859E-6</v>
      </c>
    </row>
    <row r="12" spans="1:19" x14ac:dyDescent="0.2">
      <c r="P12" s="28" t="s">
        <v>18</v>
      </c>
      <c r="Q12" s="28">
        <f>AVERAGE(Q10:R10)</f>
        <v>1.0738095238095239E-4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0.11899999999999999</v>
      </c>
      <c r="C14" s="43">
        <v>0.115</v>
      </c>
      <c r="D14" s="43">
        <v>0.12</v>
      </c>
      <c r="E14" s="43">
        <v>0.111</v>
      </c>
      <c r="F14" s="43">
        <v>0.124</v>
      </c>
      <c r="G14" s="43">
        <v>0.12</v>
      </c>
      <c r="H14" s="43">
        <v>0.13400000000000001</v>
      </c>
      <c r="I14" s="43">
        <v>0.13700000000000001</v>
      </c>
      <c r="J14" s="43">
        <v>0.115</v>
      </c>
      <c r="K14" s="43">
        <v>0.11799999999999999</v>
      </c>
      <c r="L14" s="43">
        <v>0.11700000000000001</v>
      </c>
      <c r="M14" s="43">
        <v>0.123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0.122</v>
      </c>
      <c r="C18" s="43">
        <v>0.115</v>
      </c>
      <c r="D18" s="43">
        <v>0.12</v>
      </c>
      <c r="E18" s="43">
        <v>0.111</v>
      </c>
      <c r="F18" s="43">
        <v>0.124</v>
      </c>
      <c r="G18" s="43">
        <v>0.12</v>
      </c>
      <c r="H18" s="43">
        <v>0.13400000000000001</v>
      </c>
      <c r="I18" s="43">
        <v>0.13600000000000001</v>
      </c>
      <c r="J18" s="43">
        <v>0.157</v>
      </c>
      <c r="K18" s="43">
        <v>0.158</v>
      </c>
      <c r="L18" s="43">
        <v>0.11700000000000001</v>
      </c>
      <c r="M18" s="43">
        <v>0.123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0.11899999999999999</v>
      </c>
      <c r="C22" s="43">
        <v>0.115</v>
      </c>
      <c r="D22" s="43">
        <v>0.12</v>
      </c>
      <c r="E22" s="43">
        <v>0.111</v>
      </c>
      <c r="F22" s="43">
        <v>0.124</v>
      </c>
      <c r="G22" s="43">
        <v>0.12</v>
      </c>
      <c r="H22" s="43">
        <v>0.13400000000000001</v>
      </c>
      <c r="I22" s="43">
        <v>0.13600000000000001</v>
      </c>
      <c r="J22" s="43">
        <v>0.157</v>
      </c>
      <c r="K22" s="43">
        <v>0.158</v>
      </c>
      <c r="L22" s="43">
        <v>0.17799999999999999</v>
      </c>
      <c r="M22" s="43">
        <v>0.183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87AB-22A9-354E-913A-673753CCE227}">
  <dimension ref="A1:S26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0.105</v>
      </c>
      <c r="C2" s="49">
        <v>0.10299999999999999</v>
      </c>
      <c r="D2" s="49">
        <v>0.104</v>
      </c>
      <c r="E2" s="49">
        <v>0.10199999999999999</v>
      </c>
      <c r="F2" s="49">
        <v>0.124</v>
      </c>
      <c r="G2" s="49">
        <v>0.10299999999999999</v>
      </c>
      <c r="H2" s="49">
        <v>0.10199999999999999</v>
      </c>
      <c r="I2" s="49">
        <v>0.10199999999999999</v>
      </c>
      <c r="J2" s="49">
        <v>0.10100000000000001</v>
      </c>
      <c r="K2" s="49">
        <v>0.10100000000000001</v>
      </c>
      <c r="L2" s="49">
        <v>0.1</v>
      </c>
      <c r="M2" s="49">
        <v>0.106</v>
      </c>
      <c r="N2" s="63">
        <v>340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0.105</v>
      </c>
      <c r="R3" s="46">
        <f>C2</f>
        <v>0.10299999999999999</v>
      </c>
      <c r="S3" s="46"/>
    </row>
    <row r="4" spans="1:19" x14ac:dyDescent="0.2">
      <c r="P4" s="47">
        <v>120</v>
      </c>
      <c r="Q4" s="46">
        <f>D6</f>
        <v>0.112</v>
      </c>
      <c r="R4" s="46">
        <f>E6</f>
        <v>0.111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0.122</v>
      </c>
      <c r="R5" s="46">
        <f>G10</f>
        <v>0.124</v>
      </c>
      <c r="S5" s="46"/>
    </row>
    <row r="6" spans="1:19" x14ac:dyDescent="0.2">
      <c r="A6" s="44" t="s">
        <v>17</v>
      </c>
      <c r="B6" s="43">
        <v>0.11899999999999999</v>
      </c>
      <c r="C6" s="43">
        <v>0.10199999999999999</v>
      </c>
      <c r="D6" s="43">
        <v>0.112</v>
      </c>
      <c r="E6" s="43">
        <v>0.111</v>
      </c>
      <c r="F6" s="43">
        <v>0.10299999999999999</v>
      </c>
      <c r="G6" s="43">
        <v>0.104</v>
      </c>
      <c r="H6" s="43">
        <v>0.10199999999999999</v>
      </c>
      <c r="I6" s="43">
        <v>0.10199999999999999</v>
      </c>
      <c r="J6" s="43">
        <v>0.10100000000000001</v>
      </c>
      <c r="K6" s="43">
        <v>0.10100000000000001</v>
      </c>
      <c r="L6" s="43">
        <v>0.10100000000000001</v>
      </c>
      <c r="M6" s="43">
        <v>0.106</v>
      </c>
      <c r="N6" s="42">
        <v>405</v>
      </c>
      <c r="P6" s="47">
        <v>360</v>
      </c>
      <c r="Q6" s="46">
        <f>H14</f>
        <v>0.14000000000000001</v>
      </c>
      <c r="R6" s="46">
        <f>I14</f>
        <v>0.13800000000000001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0.153</v>
      </c>
      <c r="R7" s="46">
        <f>K18</f>
        <v>0.158</v>
      </c>
      <c r="S7" s="46"/>
    </row>
    <row r="8" spans="1:19" x14ac:dyDescent="0.2">
      <c r="P8" s="47">
        <v>600</v>
      </c>
      <c r="Q8" s="46">
        <f>L22</f>
        <v>0.17599999999999999</v>
      </c>
      <c r="R8" s="46">
        <f>M22</f>
        <v>0.186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0.11799999999999999</v>
      </c>
      <c r="C10" s="43">
        <v>0.10199999999999999</v>
      </c>
      <c r="D10" s="43">
        <v>0.112</v>
      </c>
      <c r="E10" s="43">
        <v>0.111</v>
      </c>
      <c r="F10" s="43">
        <v>0.122</v>
      </c>
      <c r="G10" s="43">
        <v>0.124</v>
      </c>
      <c r="H10" s="43">
        <v>0.10199999999999999</v>
      </c>
      <c r="I10" s="43">
        <v>0.10199999999999999</v>
      </c>
      <c r="J10" s="43">
        <v>0.10100000000000001</v>
      </c>
      <c r="K10" s="43">
        <v>0.10100000000000001</v>
      </c>
      <c r="L10" s="43">
        <v>0.1</v>
      </c>
      <c r="M10" s="43">
        <v>0.106</v>
      </c>
      <c r="N10" s="42">
        <v>405</v>
      </c>
      <c r="P10" s="28" t="s">
        <v>20</v>
      </c>
      <c r="Q10" s="28">
        <f>SLOPE(Q3:Q8,$P$3:$P$8)</f>
        <v>1.1809523809523809E-4</v>
      </c>
      <c r="R10" s="28">
        <f>SLOPE(R3:R8,$P$3:$P$8)</f>
        <v>1.3571428571428572E-4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8.8095238095238149E-6</v>
      </c>
    </row>
    <row r="12" spans="1:19" x14ac:dyDescent="0.2">
      <c r="P12" s="28" t="s">
        <v>18</v>
      </c>
      <c r="Q12" s="28">
        <f>AVERAGE(Q10:R10)</f>
        <v>1.2690476190476191E-4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0.11799999999999999</v>
      </c>
      <c r="C14" s="43">
        <v>0.10199999999999999</v>
      </c>
      <c r="D14" s="43">
        <v>0.111</v>
      </c>
      <c r="E14" s="43">
        <v>0.111</v>
      </c>
      <c r="F14" s="43">
        <v>0.122</v>
      </c>
      <c r="G14" s="43">
        <v>0.124</v>
      </c>
      <c r="H14" s="43">
        <v>0.14000000000000001</v>
      </c>
      <c r="I14" s="43">
        <v>0.13800000000000001</v>
      </c>
      <c r="J14" s="43">
        <v>0.1</v>
      </c>
      <c r="K14" s="43">
        <v>0.10100000000000001</v>
      </c>
      <c r="L14" s="43">
        <v>0.1</v>
      </c>
      <c r="M14" s="43">
        <v>0.106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0.11899999999999999</v>
      </c>
      <c r="C18" s="43">
        <v>0.10199999999999999</v>
      </c>
      <c r="D18" s="43">
        <v>0.111</v>
      </c>
      <c r="E18" s="43">
        <v>0.111</v>
      </c>
      <c r="F18" s="43">
        <v>0.122</v>
      </c>
      <c r="G18" s="43">
        <v>0.124</v>
      </c>
      <c r="H18" s="43">
        <v>0.14099999999999999</v>
      </c>
      <c r="I18" s="43">
        <v>0.13800000000000001</v>
      </c>
      <c r="J18" s="43">
        <v>0.153</v>
      </c>
      <c r="K18" s="43">
        <v>0.158</v>
      </c>
      <c r="L18" s="43">
        <v>0.1</v>
      </c>
      <c r="M18" s="43">
        <v>0.106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0.11899999999999999</v>
      </c>
      <c r="C22" s="43">
        <v>0.10199999999999999</v>
      </c>
      <c r="D22" s="43">
        <v>0.111</v>
      </c>
      <c r="E22" s="43">
        <v>0.111</v>
      </c>
      <c r="F22" s="43">
        <v>0.121</v>
      </c>
      <c r="G22" s="43">
        <v>0.123</v>
      </c>
      <c r="H22" s="43">
        <v>0.14099999999999999</v>
      </c>
      <c r="I22" s="43">
        <v>0.13800000000000001</v>
      </c>
      <c r="J22" s="43">
        <v>0.153</v>
      </c>
      <c r="K22" s="43">
        <v>0.157</v>
      </c>
      <c r="L22" s="43">
        <v>0.17599999999999999</v>
      </c>
      <c r="M22" s="43">
        <v>0.186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131E-7011-9548-B7CB-98F27117CB88}">
  <dimension ref="A1:S26"/>
  <sheetViews>
    <sheetView workbookViewId="0">
      <selection activeCell="P13" sqref="P13:Q16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0.111</v>
      </c>
      <c r="C2" s="49">
        <v>0.10199999999999999</v>
      </c>
      <c r="D2" s="49">
        <v>0.104</v>
      </c>
      <c r="E2" s="49">
        <v>0.104</v>
      </c>
      <c r="F2" s="49">
        <v>0.10199999999999999</v>
      </c>
      <c r="G2" s="49">
        <v>0.10199999999999999</v>
      </c>
      <c r="H2" s="49">
        <v>0.10100000000000001</v>
      </c>
      <c r="I2" s="49">
        <v>0.10100000000000001</v>
      </c>
      <c r="J2" s="49">
        <v>0.1</v>
      </c>
      <c r="K2" s="49">
        <v>0.1</v>
      </c>
      <c r="L2" s="49">
        <v>0.1</v>
      </c>
      <c r="M2" s="49">
        <v>0.107</v>
      </c>
      <c r="N2" s="63">
        <v>340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0.111</v>
      </c>
      <c r="R3" s="46">
        <f>C2</f>
        <v>0.10199999999999999</v>
      </c>
      <c r="S3" s="46"/>
    </row>
    <row r="4" spans="1:19" x14ac:dyDescent="0.2">
      <c r="P4" s="47">
        <v>120</v>
      </c>
      <c r="Q4" s="46">
        <f>D6</f>
        <v>0.11899999999999999</v>
      </c>
      <c r="R4" s="46">
        <f>E6</f>
        <v>0.11700000000000001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0.13100000000000001</v>
      </c>
      <c r="R5" s="46">
        <f>G10</f>
        <v>0.128</v>
      </c>
      <c r="S5" s="46"/>
    </row>
    <row r="6" spans="1:19" x14ac:dyDescent="0.2">
      <c r="A6" s="44" t="s">
        <v>17</v>
      </c>
      <c r="B6" s="43">
        <v>0.111</v>
      </c>
      <c r="C6" s="43">
        <v>0.10299999999999999</v>
      </c>
      <c r="D6" s="43">
        <v>0.11899999999999999</v>
      </c>
      <c r="E6" s="43">
        <v>0.11700000000000001</v>
      </c>
      <c r="F6" s="43">
        <v>0.10199999999999999</v>
      </c>
      <c r="G6" s="43">
        <v>0.10199999999999999</v>
      </c>
      <c r="H6" s="43">
        <v>0.10100000000000001</v>
      </c>
      <c r="I6" s="43">
        <v>0.10100000000000001</v>
      </c>
      <c r="J6" s="43">
        <v>0.1</v>
      </c>
      <c r="K6" s="43">
        <v>0.1</v>
      </c>
      <c r="L6" s="43">
        <v>0.1</v>
      </c>
      <c r="M6" s="43">
        <v>0.107</v>
      </c>
      <c r="N6" s="42">
        <v>405</v>
      </c>
      <c r="P6" s="47">
        <v>360</v>
      </c>
      <c r="Q6" s="46">
        <f>H14</f>
        <v>0.14399999999999999</v>
      </c>
      <c r="R6" s="46">
        <f>I14</f>
        <v>0.14099999999999999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0.158</v>
      </c>
      <c r="R7" s="46">
        <f>K18</f>
        <v>0.156</v>
      </c>
      <c r="S7" s="46"/>
    </row>
    <row r="8" spans="1:19" x14ac:dyDescent="0.2">
      <c r="P8" s="47">
        <v>600</v>
      </c>
      <c r="Q8" s="46">
        <f>L22</f>
        <v>0.17199999999999999</v>
      </c>
      <c r="R8" s="46">
        <f>M22</f>
        <v>0.17199999999999999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0.111</v>
      </c>
      <c r="C10" s="43">
        <v>0.10299999999999999</v>
      </c>
      <c r="D10" s="43">
        <v>0.11899999999999999</v>
      </c>
      <c r="E10" s="43">
        <v>0.11600000000000001</v>
      </c>
      <c r="F10" s="43">
        <v>0.13100000000000001</v>
      </c>
      <c r="G10" s="43">
        <v>0.128</v>
      </c>
      <c r="H10" s="43">
        <v>0.10100000000000001</v>
      </c>
      <c r="I10" s="43">
        <v>0.10100000000000001</v>
      </c>
      <c r="J10" s="43">
        <v>0.1</v>
      </c>
      <c r="K10" s="43">
        <v>0.1</v>
      </c>
      <c r="L10" s="43">
        <v>0.1</v>
      </c>
      <c r="M10" s="43">
        <v>0.107</v>
      </c>
      <c r="N10" s="42">
        <v>405</v>
      </c>
      <c r="P10" s="28" t="s">
        <v>20</v>
      </c>
      <c r="Q10" s="28">
        <f>SLOPE(Q3:Q8,$P$3:$P$8)</f>
        <v>1.0357142857142855E-4</v>
      </c>
      <c r="R10" s="28">
        <f>SLOPE(R3:R8,$P$3:$P$8)</f>
        <v>1.1428571428571427E-4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5.3571428571428596E-6</v>
      </c>
    </row>
    <row r="12" spans="1:19" x14ac:dyDescent="0.2">
      <c r="P12" s="28" t="s">
        <v>18</v>
      </c>
      <c r="Q12" s="28">
        <f>AVERAGE(Q10:R10)</f>
        <v>1.0892857142857141E-4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0.111</v>
      </c>
      <c r="C14" s="43">
        <v>0.10299999999999999</v>
      </c>
      <c r="D14" s="43">
        <v>0.12</v>
      </c>
      <c r="E14" s="43">
        <v>0.11600000000000001</v>
      </c>
      <c r="F14" s="43">
        <v>0.13</v>
      </c>
      <c r="G14" s="43">
        <v>0.127</v>
      </c>
      <c r="H14" s="43">
        <v>0.14399999999999999</v>
      </c>
      <c r="I14" s="43">
        <v>0.14099999999999999</v>
      </c>
      <c r="J14" s="43">
        <v>0.158</v>
      </c>
      <c r="K14" s="43">
        <v>0.156</v>
      </c>
      <c r="L14" s="43">
        <v>0.1</v>
      </c>
      <c r="M14" s="43">
        <v>0.107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0.111</v>
      </c>
      <c r="C18" s="43">
        <v>0.10299999999999999</v>
      </c>
      <c r="D18" s="43">
        <v>0.12</v>
      </c>
      <c r="E18" s="43">
        <v>0.11600000000000001</v>
      </c>
      <c r="F18" s="43">
        <v>0.13</v>
      </c>
      <c r="G18" s="43">
        <v>0.127</v>
      </c>
      <c r="H18" s="43">
        <v>0.14399999999999999</v>
      </c>
      <c r="I18" s="43">
        <v>0.14099999999999999</v>
      </c>
      <c r="J18" s="43">
        <v>0.158</v>
      </c>
      <c r="K18" s="43">
        <v>0.156</v>
      </c>
      <c r="L18" s="43">
        <v>0.1</v>
      </c>
      <c r="M18" s="43">
        <v>0.107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0.111</v>
      </c>
      <c r="C22" s="43">
        <v>0.10299999999999999</v>
      </c>
      <c r="D22" s="43">
        <v>0.121</v>
      </c>
      <c r="E22" s="43">
        <v>0.11600000000000001</v>
      </c>
      <c r="F22" s="43">
        <v>0.13</v>
      </c>
      <c r="G22" s="43">
        <v>0.127</v>
      </c>
      <c r="H22" s="43">
        <v>0.14399999999999999</v>
      </c>
      <c r="I22" s="43">
        <v>0.14099999999999999</v>
      </c>
      <c r="J22" s="43">
        <v>0.158</v>
      </c>
      <c r="K22" s="43">
        <v>0.155</v>
      </c>
      <c r="L22" s="43">
        <v>0.17199999999999999</v>
      </c>
      <c r="M22" s="43">
        <v>0.17199999999999999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7C1D-737C-6C48-B72A-2680154FF5F8}">
  <dimension ref="A1:S26"/>
  <sheetViews>
    <sheetView workbookViewId="0">
      <selection activeCell="P13" sqref="P13:Q16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0.106</v>
      </c>
      <c r="C2" s="49">
        <v>0.10199999999999999</v>
      </c>
      <c r="D2" s="49">
        <v>0.10299999999999999</v>
      </c>
      <c r="E2" s="49">
        <v>0.10299999999999999</v>
      </c>
      <c r="F2" s="49">
        <v>0.10199999999999999</v>
      </c>
      <c r="G2" s="49">
        <v>0.10199999999999999</v>
      </c>
      <c r="H2" s="49">
        <v>0.10100000000000001</v>
      </c>
      <c r="I2" s="49">
        <v>0.10100000000000001</v>
      </c>
      <c r="J2" s="49">
        <v>0.10100000000000001</v>
      </c>
      <c r="K2" s="49">
        <v>0.10100000000000001</v>
      </c>
      <c r="L2" s="49">
        <v>0.1</v>
      </c>
      <c r="M2" s="49">
        <v>0.106</v>
      </c>
      <c r="N2" s="63">
        <v>340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0.106</v>
      </c>
      <c r="R3" s="46">
        <f>C2</f>
        <v>0.10199999999999999</v>
      </c>
      <c r="S3" s="46"/>
    </row>
    <row r="4" spans="1:19" x14ac:dyDescent="0.2">
      <c r="P4" s="47">
        <v>120</v>
      </c>
      <c r="Q4" s="46">
        <f>D6</f>
        <v>0.114</v>
      </c>
      <c r="R4" s="46">
        <f>E6</f>
        <v>0.11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0.13700000000000001</v>
      </c>
      <c r="R5" s="46">
        <f>G10</f>
        <v>0.127</v>
      </c>
      <c r="S5" s="46"/>
    </row>
    <row r="6" spans="1:19" x14ac:dyDescent="0.2">
      <c r="A6" s="44" t="s">
        <v>17</v>
      </c>
      <c r="B6" s="43">
        <v>0.115</v>
      </c>
      <c r="C6" s="43">
        <v>0.111</v>
      </c>
      <c r="D6" s="43">
        <v>0.114</v>
      </c>
      <c r="E6" s="43">
        <v>0.11</v>
      </c>
      <c r="F6" s="43">
        <v>0.10199999999999999</v>
      </c>
      <c r="G6" s="43">
        <v>0.10199999999999999</v>
      </c>
      <c r="H6" s="43">
        <v>0.10100000000000001</v>
      </c>
      <c r="I6" s="43">
        <v>0.1</v>
      </c>
      <c r="J6" s="43">
        <v>0.10100000000000001</v>
      </c>
      <c r="K6" s="43">
        <v>0.10100000000000001</v>
      </c>
      <c r="L6" s="43">
        <v>0.10100000000000001</v>
      </c>
      <c r="M6" s="43">
        <v>0.106</v>
      </c>
      <c r="N6" s="42">
        <v>405</v>
      </c>
      <c r="P6" s="47">
        <v>360</v>
      </c>
      <c r="Q6" s="46">
        <f>H14</f>
        <v>0.14299999999999999</v>
      </c>
      <c r="R6" s="46">
        <f>I14</f>
        <v>0.13900000000000001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7">
        <v>600</v>
      </c>
      <c r="Q7" s="46">
        <f>L22</f>
        <v>0.157</v>
      </c>
      <c r="R7" s="46">
        <f>M22</f>
        <v>0.154</v>
      </c>
      <c r="S7" s="46"/>
    </row>
    <row r="8" spans="1:19" x14ac:dyDescent="0.2"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0.115</v>
      </c>
      <c r="C10" s="43">
        <v>0.111</v>
      </c>
      <c r="D10" s="43">
        <v>0.114</v>
      </c>
      <c r="E10" s="43">
        <v>0.11</v>
      </c>
      <c r="F10" s="43">
        <v>0.13700000000000001</v>
      </c>
      <c r="G10" s="43">
        <v>0.127</v>
      </c>
      <c r="H10" s="43">
        <v>0.10100000000000001</v>
      </c>
      <c r="I10" s="43">
        <v>0.10100000000000001</v>
      </c>
      <c r="J10" s="43">
        <v>0.10100000000000001</v>
      </c>
      <c r="K10" s="43">
        <v>0.10100000000000001</v>
      </c>
      <c r="L10" s="43">
        <v>0.1</v>
      </c>
      <c r="M10" s="43">
        <v>0.106</v>
      </c>
      <c r="N10" s="42">
        <v>405</v>
      </c>
      <c r="P10" s="28" t="s">
        <v>20</v>
      </c>
      <c r="Q10" s="28">
        <f>SLOPE(Q3:Q7,$P$3:$P$7)</f>
        <v>8.8175675675675663E-5</v>
      </c>
      <c r="R10" s="28">
        <f>SLOPE(R3:R7,$P$3:$P$7)</f>
        <v>9.0427927927927944E-5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1.1261261261261404E-6</v>
      </c>
    </row>
    <row r="12" spans="1:19" x14ac:dyDescent="0.2">
      <c r="P12" s="28" t="s">
        <v>18</v>
      </c>
      <c r="Q12" s="28">
        <f>AVERAGE(Q10:R10)</f>
        <v>8.930180180180181E-5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0.115</v>
      </c>
      <c r="C14" s="43">
        <v>0.111</v>
      </c>
      <c r="D14" s="43">
        <v>0.114</v>
      </c>
      <c r="E14" s="43">
        <v>0.11</v>
      </c>
      <c r="F14" s="43">
        <v>0.13800000000000001</v>
      </c>
      <c r="G14" s="43">
        <v>0.128</v>
      </c>
      <c r="H14" s="43">
        <v>0.14299999999999999</v>
      </c>
      <c r="I14" s="43">
        <v>0.13900000000000001</v>
      </c>
      <c r="J14" s="43">
        <v>0.10100000000000001</v>
      </c>
      <c r="K14" s="43">
        <v>0.10100000000000001</v>
      </c>
      <c r="L14" s="43">
        <v>0.10100000000000001</v>
      </c>
      <c r="M14" s="43">
        <v>0.105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0.111</v>
      </c>
      <c r="C18" s="43">
        <v>0.10299999999999999</v>
      </c>
      <c r="D18" s="43">
        <v>0.12</v>
      </c>
      <c r="E18" s="43">
        <v>0.11600000000000001</v>
      </c>
      <c r="F18" s="43">
        <v>0.13</v>
      </c>
      <c r="G18" s="43">
        <v>0.127</v>
      </c>
      <c r="H18" s="43">
        <v>0.14399999999999999</v>
      </c>
      <c r="I18" s="43">
        <v>0.14099999999999999</v>
      </c>
      <c r="J18" s="43">
        <v>0.158</v>
      </c>
      <c r="K18" s="43">
        <v>0.156</v>
      </c>
      <c r="L18" s="43">
        <v>0.1</v>
      </c>
      <c r="M18" s="43">
        <v>0.107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0.115</v>
      </c>
      <c r="C22" s="43">
        <v>0.111</v>
      </c>
      <c r="D22" s="43">
        <v>0.114</v>
      </c>
      <c r="E22" s="43">
        <v>0.11</v>
      </c>
      <c r="F22" s="43">
        <v>0.13800000000000001</v>
      </c>
      <c r="G22" s="43">
        <v>0.128</v>
      </c>
      <c r="H22" s="43">
        <v>0.14299999999999999</v>
      </c>
      <c r="I22" s="43">
        <v>0.13800000000000001</v>
      </c>
      <c r="J22" s="43">
        <v>0.1</v>
      </c>
      <c r="K22" s="43">
        <v>0.10100000000000001</v>
      </c>
      <c r="L22" s="43">
        <v>0.157</v>
      </c>
      <c r="M22" s="43">
        <v>0.154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C4A4-A488-2D48-8CA0-65F404F98632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0.10299999999999999</v>
      </c>
      <c r="C2" s="49">
        <v>0.1</v>
      </c>
      <c r="D2" s="49">
        <v>0.105</v>
      </c>
      <c r="E2" s="49">
        <v>0.10299999999999999</v>
      </c>
      <c r="F2" s="49">
        <v>0.10199999999999999</v>
      </c>
      <c r="G2" s="49">
        <v>0.10199999999999999</v>
      </c>
      <c r="H2" s="49">
        <v>0.1</v>
      </c>
      <c r="I2" s="49">
        <v>0.10199999999999999</v>
      </c>
      <c r="J2" s="49">
        <v>0.1</v>
      </c>
      <c r="K2" s="49">
        <v>0.10100000000000001</v>
      </c>
      <c r="L2" s="49">
        <v>0.10199999999999999</v>
      </c>
      <c r="M2" s="49">
        <v>0.109</v>
      </c>
      <c r="N2" s="63">
        <v>340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0.10299999999999999</v>
      </c>
      <c r="R3" s="46">
        <f>C2</f>
        <v>0.1</v>
      </c>
      <c r="S3" s="46"/>
    </row>
    <row r="4" spans="1:19" x14ac:dyDescent="0.2">
      <c r="P4" s="47">
        <v>120</v>
      </c>
      <c r="Q4" s="46">
        <f>D6</f>
        <v>0.113</v>
      </c>
      <c r="R4" s="46">
        <f>E6</f>
        <v>0.108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0.114</v>
      </c>
      <c r="R5" s="46">
        <f>G10</f>
        <v>0.112</v>
      </c>
      <c r="S5" s="46"/>
    </row>
    <row r="6" spans="1:19" x14ac:dyDescent="0.2">
      <c r="A6" s="44" t="s">
        <v>17</v>
      </c>
      <c r="B6" s="43">
        <v>0.113</v>
      </c>
      <c r="C6" s="43">
        <v>0.108</v>
      </c>
      <c r="D6" s="43">
        <v>0.113</v>
      </c>
      <c r="E6" s="43">
        <v>0.108</v>
      </c>
      <c r="F6" s="43">
        <v>0.10199999999999999</v>
      </c>
      <c r="G6" s="43">
        <v>0.10199999999999999</v>
      </c>
      <c r="H6" s="43">
        <v>0.1</v>
      </c>
      <c r="I6" s="43">
        <v>0.10100000000000001</v>
      </c>
      <c r="J6" s="43">
        <v>0.1</v>
      </c>
      <c r="K6" s="43">
        <v>0.10100000000000001</v>
      </c>
      <c r="L6" s="43">
        <v>0.10199999999999999</v>
      </c>
      <c r="M6" s="43">
        <v>0.11</v>
      </c>
      <c r="N6" s="42">
        <v>405</v>
      </c>
      <c r="P6" s="47">
        <v>360</v>
      </c>
      <c r="Q6" s="46">
        <f>H14</f>
        <v>0.124</v>
      </c>
      <c r="R6" s="46">
        <f>I14</f>
        <v>0.12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0.13400000000000001</v>
      </c>
      <c r="R7" s="46">
        <f>K18</f>
        <v>0.129</v>
      </c>
      <c r="S7" s="46"/>
    </row>
    <row r="8" spans="1:19" x14ac:dyDescent="0.2">
      <c r="P8" s="47">
        <v>600</v>
      </c>
      <c r="Q8" s="46">
        <f>L22</f>
        <v>0.14699999999999999</v>
      </c>
      <c r="R8" s="46">
        <f>M22</f>
        <v>0.14799999999999999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0.112</v>
      </c>
      <c r="C10" s="43">
        <v>0.108</v>
      </c>
      <c r="D10" s="43">
        <v>0.113</v>
      </c>
      <c r="E10" s="43">
        <v>0.107</v>
      </c>
      <c r="F10" s="43">
        <v>0.114</v>
      </c>
      <c r="G10" s="43">
        <v>0.112</v>
      </c>
      <c r="H10" s="43">
        <v>0.1</v>
      </c>
      <c r="I10" s="43">
        <v>0.10199999999999999</v>
      </c>
      <c r="J10" s="43">
        <v>0.1</v>
      </c>
      <c r="K10" s="43">
        <v>0.10100000000000001</v>
      </c>
      <c r="L10" s="43">
        <v>0.10100000000000001</v>
      </c>
      <c r="M10" s="43">
        <v>0.109</v>
      </c>
      <c r="N10" s="42">
        <v>405</v>
      </c>
      <c r="P10" s="28" t="s">
        <v>20</v>
      </c>
      <c r="Q10" s="28">
        <f>SLOPE(Q3:Q8,$P$3:$P$8)</f>
        <v>6.9761904761904772E-5</v>
      </c>
      <c r="R10" s="28">
        <f>SLOPE(R3:R8,$P$3:$P$8)</f>
        <v>7.4047619047619038E-5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2.142857142857133E-6</v>
      </c>
    </row>
    <row r="12" spans="1:19" x14ac:dyDescent="0.2">
      <c r="P12" s="28" t="s">
        <v>18</v>
      </c>
      <c r="Q12" s="28">
        <f>AVERAGE(Q10:R10)</f>
        <v>7.1904761904761905E-5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  <c r="P13" s="28" t="s">
        <v>26</v>
      </c>
      <c r="Q13" s="28">
        <v>0.09</v>
      </c>
    </row>
    <row r="14" spans="1:19" x14ac:dyDescent="0.2">
      <c r="A14" s="44" t="s">
        <v>17</v>
      </c>
      <c r="B14" s="43">
        <v>0.112</v>
      </c>
      <c r="C14" s="43">
        <v>0.108</v>
      </c>
      <c r="D14" s="43">
        <v>0.113</v>
      </c>
      <c r="E14" s="43">
        <v>0.108</v>
      </c>
      <c r="F14" s="43">
        <v>0.114</v>
      </c>
      <c r="G14" s="43">
        <v>0.111</v>
      </c>
      <c r="H14" s="43">
        <v>0.124</v>
      </c>
      <c r="I14" s="43">
        <v>0.12</v>
      </c>
      <c r="J14" s="43">
        <v>0.1</v>
      </c>
      <c r="K14" s="43">
        <v>0.10100000000000001</v>
      </c>
      <c r="L14" s="43">
        <v>0.10100000000000001</v>
      </c>
      <c r="M14" s="43">
        <v>0.109</v>
      </c>
      <c r="N14" s="42">
        <v>405</v>
      </c>
      <c r="P14" s="28" t="s">
        <v>25</v>
      </c>
      <c r="Q14" s="28">
        <f>Q12/Q13</f>
        <v>7.9894179894179896E-4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0.113</v>
      </c>
      <c r="C18" s="43">
        <v>0.108</v>
      </c>
      <c r="D18" s="43">
        <v>0.114</v>
      </c>
      <c r="E18" s="43">
        <v>0.107</v>
      </c>
      <c r="F18" s="43">
        <v>0.114</v>
      </c>
      <c r="G18" s="43">
        <v>0.111</v>
      </c>
      <c r="H18" s="43">
        <v>0.124</v>
      </c>
      <c r="I18" s="43">
        <v>0.12</v>
      </c>
      <c r="J18" s="43">
        <v>0.13400000000000001</v>
      </c>
      <c r="K18" s="43">
        <v>0.129</v>
      </c>
      <c r="L18" s="43">
        <v>0.10100000000000001</v>
      </c>
      <c r="M18" s="43">
        <v>0.109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0.113</v>
      </c>
      <c r="C22" s="43">
        <v>0.108</v>
      </c>
      <c r="D22" s="43">
        <v>0.114</v>
      </c>
      <c r="E22" s="43">
        <v>0.107</v>
      </c>
      <c r="F22" s="43">
        <v>0.114</v>
      </c>
      <c r="G22" s="43">
        <v>0.111</v>
      </c>
      <c r="H22" s="43">
        <v>0.125</v>
      </c>
      <c r="I22" s="43">
        <v>0.12</v>
      </c>
      <c r="J22" s="43">
        <v>0.13500000000000001</v>
      </c>
      <c r="K22" s="43">
        <v>0.128</v>
      </c>
      <c r="L22" s="43">
        <v>0.14699999999999999</v>
      </c>
      <c r="M22" s="43">
        <v>0.14799999999999999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F1853-5497-F540-9409-B758A0B299B4}">
  <dimension ref="A1:S26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0.10299999999999999</v>
      </c>
      <c r="C2" s="49">
        <v>0.1</v>
      </c>
      <c r="D2" s="49">
        <v>0.108</v>
      </c>
      <c r="E2" s="49">
        <v>0.104</v>
      </c>
      <c r="F2" s="49">
        <v>0.10299999999999999</v>
      </c>
      <c r="G2" s="49">
        <v>0.10100000000000001</v>
      </c>
      <c r="H2" s="49">
        <v>0.10100000000000001</v>
      </c>
      <c r="I2" s="49">
        <v>0.1</v>
      </c>
      <c r="J2" s="49">
        <v>0.1</v>
      </c>
      <c r="K2" s="49">
        <v>0.1</v>
      </c>
      <c r="L2" s="49">
        <v>0.10299999999999999</v>
      </c>
      <c r="M2" s="49">
        <v>0.11</v>
      </c>
      <c r="N2" s="63">
        <v>340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0.10299999999999999</v>
      </c>
      <c r="R3" s="46">
        <f>C2</f>
        <v>0.1</v>
      </c>
      <c r="S3" s="46"/>
    </row>
    <row r="4" spans="1:19" x14ac:dyDescent="0.2">
      <c r="P4" s="47">
        <v>120</v>
      </c>
      <c r="Q4" s="46">
        <f>D6</f>
        <v>0.11</v>
      </c>
      <c r="R4" s="46">
        <f>E6</f>
        <v>0.109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0.114</v>
      </c>
      <c r="R5" s="46">
        <f>G10</f>
        <v>0.111</v>
      </c>
      <c r="S5" s="46"/>
    </row>
    <row r="6" spans="1:19" x14ac:dyDescent="0.2">
      <c r="A6" s="44" t="s">
        <v>17</v>
      </c>
      <c r="B6" s="43">
        <v>0.112</v>
      </c>
      <c r="C6" s="43">
        <v>0.108</v>
      </c>
      <c r="D6" s="43">
        <v>0.11</v>
      </c>
      <c r="E6" s="43">
        <v>0.109</v>
      </c>
      <c r="F6" s="43">
        <v>0.10299999999999999</v>
      </c>
      <c r="G6" s="43">
        <v>0.10100000000000001</v>
      </c>
      <c r="H6" s="43">
        <v>0.10100000000000001</v>
      </c>
      <c r="I6" s="43">
        <v>0.1</v>
      </c>
      <c r="J6" s="43">
        <v>0.1</v>
      </c>
      <c r="K6" s="43">
        <v>0.1</v>
      </c>
      <c r="L6" s="43">
        <v>0.10299999999999999</v>
      </c>
      <c r="M6" s="43">
        <v>0.11</v>
      </c>
      <c r="N6" s="42">
        <v>405</v>
      </c>
      <c r="P6" s="47">
        <v>360</v>
      </c>
      <c r="Q6" s="46">
        <f>H14</f>
        <v>0.11899999999999999</v>
      </c>
      <c r="R6" s="46">
        <f>I14</f>
        <v>0.11799999999999999</v>
      </c>
      <c r="S6" s="46"/>
    </row>
    <row r="7" spans="1:19" x14ac:dyDescent="0.2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405</v>
      </c>
      <c r="P7" s="48">
        <v>480</v>
      </c>
      <c r="Q7" s="46">
        <f>J18</f>
        <v>0.13</v>
      </c>
      <c r="R7" s="46">
        <f>K18</f>
        <v>0.13200000000000001</v>
      </c>
      <c r="S7" s="46"/>
    </row>
    <row r="8" spans="1:19" x14ac:dyDescent="0.2">
      <c r="P8" s="47">
        <v>600</v>
      </c>
      <c r="Q8" s="46">
        <f>L22</f>
        <v>0.13900000000000001</v>
      </c>
      <c r="R8" s="46">
        <f>M22</f>
        <v>0.14299999999999999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0.112</v>
      </c>
      <c r="C10" s="43">
        <v>0.108</v>
      </c>
      <c r="D10" s="43">
        <v>0.109</v>
      </c>
      <c r="E10" s="43">
        <v>0.108</v>
      </c>
      <c r="F10" s="43">
        <v>0.114</v>
      </c>
      <c r="G10" s="43">
        <v>0.111</v>
      </c>
      <c r="H10" s="43">
        <v>0.10100000000000001</v>
      </c>
      <c r="I10" s="43">
        <v>0.1</v>
      </c>
      <c r="J10" s="43">
        <v>0.1</v>
      </c>
      <c r="K10" s="43">
        <v>0.1</v>
      </c>
      <c r="L10" s="43">
        <v>0.10299999999999999</v>
      </c>
      <c r="M10" s="43">
        <v>0.11</v>
      </c>
      <c r="N10" s="42">
        <v>405</v>
      </c>
      <c r="P10" s="28" t="s">
        <v>20</v>
      </c>
      <c r="Q10" s="28">
        <f>SLOPE(Q3:Q8,$P$3:$P$8)</f>
        <v>5.833333333333336E-5</v>
      </c>
      <c r="R10" s="28">
        <f>SLOPE(R3:R8,$P$3:$P$8)</f>
        <v>6.928571428571426E-5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5.4761904761904494E-6</v>
      </c>
    </row>
    <row r="12" spans="1:19" x14ac:dyDescent="0.2">
      <c r="P12" s="28" t="s">
        <v>18</v>
      </c>
      <c r="Q12" s="28">
        <f>AVERAGE(Q10:R10)</f>
        <v>6.3809523809523817E-5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0.112</v>
      </c>
      <c r="C14" s="43">
        <v>0.109</v>
      </c>
      <c r="D14" s="43">
        <v>0.109</v>
      </c>
      <c r="E14" s="43">
        <v>0.108</v>
      </c>
      <c r="F14" s="43">
        <v>0.113</v>
      </c>
      <c r="G14" s="43">
        <v>0.11</v>
      </c>
      <c r="H14" s="43">
        <v>0.11899999999999999</v>
      </c>
      <c r="I14" s="43">
        <v>0.11799999999999999</v>
      </c>
      <c r="J14" s="43">
        <v>0.1</v>
      </c>
      <c r="K14" s="43">
        <v>0.1</v>
      </c>
      <c r="L14" s="43">
        <v>0.10299999999999999</v>
      </c>
      <c r="M14" s="43">
        <v>0.11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0.112</v>
      </c>
      <c r="C18" s="43">
        <v>0.109</v>
      </c>
      <c r="D18" s="43">
        <v>0.109</v>
      </c>
      <c r="E18" s="43">
        <v>0.108</v>
      </c>
      <c r="F18" s="43">
        <v>0.114</v>
      </c>
      <c r="G18" s="43">
        <v>0.111</v>
      </c>
      <c r="H18" s="43">
        <v>0.12</v>
      </c>
      <c r="I18" s="43">
        <v>0.11799999999999999</v>
      </c>
      <c r="J18" s="43">
        <v>0.13</v>
      </c>
      <c r="K18" s="43">
        <v>0.13200000000000001</v>
      </c>
      <c r="L18" s="43">
        <v>0.10299999999999999</v>
      </c>
      <c r="M18" s="43">
        <v>0.11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0.112</v>
      </c>
      <c r="C22" s="43">
        <v>0.109</v>
      </c>
      <c r="D22" s="43">
        <v>0.109</v>
      </c>
      <c r="E22" s="43">
        <v>0.108</v>
      </c>
      <c r="F22" s="43">
        <v>0.114</v>
      </c>
      <c r="G22" s="43">
        <v>0.11</v>
      </c>
      <c r="H22" s="43">
        <v>0.12</v>
      </c>
      <c r="I22" s="43">
        <v>0.11799999999999999</v>
      </c>
      <c r="J22" s="43">
        <v>0.13</v>
      </c>
      <c r="K22" s="43">
        <v>0.13300000000000001</v>
      </c>
      <c r="L22" s="43">
        <v>0.13900000000000001</v>
      </c>
      <c r="M22" s="43">
        <v>0.14299999999999999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311C-F2CF-D949-80AD-4850B8E345A2}">
  <dimension ref="A1:L15"/>
  <sheetViews>
    <sheetView workbookViewId="0">
      <selection activeCell="L7" sqref="L7"/>
    </sheetView>
  </sheetViews>
  <sheetFormatPr baseColWidth="10" defaultRowHeight="16" x14ac:dyDescent="0.2"/>
  <cols>
    <col min="3" max="3" width="12.1640625" bestFit="1" customWidth="1"/>
    <col min="4" max="4" width="17.5" bestFit="1" customWidth="1"/>
  </cols>
  <sheetData>
    <row r="1" spans="1:12" x14ac:dyDescent="0.2">
      <c r="C1" t="s">
        <v>35</v>
      </c>
      <c r="D1" s="64" t="s">
        <v>34</v>
      </c>
      <c r="E1" t="s">
        <v>33</v>
      </c>
      <c r="F1" t="s">
        <v>7</v>
      </c>
    </row>
    <row r="2" spans="1:12" x14ac:dyDescent="0.2">
      <c r="A2" t="s">
        <v>32</v>
      </c>
      <c r="B2" t="s">
        <v>0</v>
      </c>
      <c r="C2">
        <f>GapA_EziG1_untreated!$Q$12</f>
        <v>1.582142857142857E-4</v>
      </c>
      <c r="D2">
        <f>(C2/$C$2)*100</f>
        <v>100</v>
      </c>
    </row>
    <row r="3" spans="1:12" x14ac:dyDescent="0.2">
      <c r="B3" t="s">
        <v>29</v>
      </c>
      <c r="C3">
        <f>GapA_EziG1_P180R1!$Q$12</f>
        <v>7.4166666666666662E-5</v>
      </c>
      <c r="D3">
        <f>(C3/$C$2)*100</f>
        <v>46.877351392024082</v>
      </c>
    </row>
    <row r="4" spans="1:12" x14ac:dyDescent="0.2">
      <c r="B4" t="s">
        <v>28</v>
      </c>
      <c r="C4">
        <f>GapA_EziG1_P180R2!$Q$12</f>
        <v>1.0440476190476191E-4</v>
      </c>
      <c r="D4">
        <f>(C4/$C$2)*100</f>
        <v>65.989465763732142</v>
      </c>
      <c r="E4">
        <f>AVERAGE(D3:D5)</f>
        <v>58.565337346375721</v>
      </c>
      <c r="F4">
        <f>_xlfn.STDEV.P(D3:D5)</f>
        <v>8.3647510328025163</v>
      </c>
    </row>
    <row r="5" spans="1:12" x14ac:dyDescent="0.2">
      <c r="B5" t="s">
        <v>27</v>
      </c>
      <c r="C5">
        <f>GapA_EziG1_P180R3!$Q$12</f>
        <v>9.9404761904761896E-5</v>
      </c>
      <c r="D5">
        <f>(C5/$C$2)*100</f>
        <v>62.829194883370953</v>
      </c>
    </row>
    <row r="6" spans="1:12" x14ac:dyDescent="0.2">
      <c r="K6" t="s">
        <v>15</v>
      </c>
      <c r="L6" t="s">
        <v>7</v>
      </c>
    </row>
    <row r="7" spans="1:12" x14ac:dyDescent="0.2">
      <c r="A7" t="s">
        <v>31</v>
      </c>
      <c r="B7" t="s">
        <v>0</v>
      </c>
      <c r="C7">
        <f>GapA_EziG2_untreated!$Q$12</f>
        <v>1.3797619047619048E-4</v>
      </c>
      <c r="D7">
        <f>(C7/$C$7)*100</f>
        <v>100</v>
      </c>
      <c r="J7" t="s">
        <v>32</v>
      </c>
      <c r="K7">
        <f>E4</f>
        <v>58.565337346375721</v>
      </c>
      <c r="L7">
        <f>F4</f>
        <v>8.3647510328025163</v>
      </c>
    </row>
    <row r="8" spans="1:12" x14ac:dyDescent="0.2">
      <c r="B8" t="s">
        <v>29</v>
      </c>
      <c r="C8">
        <f>GapA_EziG2_P180R1!$Q$12</f>
        <v>1.1142857142857143E-4</v>
      </c>
      <c r="D8">
        <f>(C8/$C$7)*100</f>
        <v>80.759275237273513</v>
      </c>
      <c r="J8" t="s">
        <v>31</v>
      </c>
      <c r="K8">
        <f>E9</f>
        <v>83.520276100086292</v>
      </c>
      <c r="L8">
        <f>F9</f>
        <v>6.0977528641065257</v>
      </c>
    </row>
    <row r="9" spans="1:12" x14ac:dyDescent="0.2">
      <c r="B9" t="s">
        <v>28</v>
      </c>
      <c r="C9">
        <f>GapA_EziG2_P180R2!$Q$12</f>
        <v>1.0738095238095239E-4</v>
      </c>
      <c r="D9">
        <f>(C9/$C$7)*100</f>
        <v>77.825711820534949</v>
      </c>
      <c r="E9">
        <f>AVERAGE(D8:D10)</f>
        <v>83.520276100086292</v>
      </c>
      <c r="F9">
        <f>_xlfn.STDEV.P(D8:D10)</f>
        <v>6.0977528641065257</v>
      </c>
      <c r="J9" t="s">
        <v>30</v>
      </c>
      <c r="K9">
        <f>E14</f>
        <v>68.857381972136082</v>
      </c>
      <c r="L9">
        <f>F14</f>
        <v>9.7638401922820837</v>
      </c>
    </row>
    <row r="10" spans="1:12" x14ac:dyDescent="0.2">
      <c r="B10" t="s">
        <v>27</v>
      </c>
      <c r="C10">
        <f>GapA_EziG2_P180R3!$Q$12</f>
        <v>1.2690476190476191E-4</v>
      </c>
      <c r="D10">
        <f>(C10/$C$7)*100</f>
        <v>91.9758412424504</v>
      </c>
    </row>
    <row r="12" spans="1:12" x14ac:dyDescent="0.2">
      <c r="A12" t="s">
        <v>30</v>
      </c>
      <c r="B12" t="s">
        <v>0</v>
      </c>
      <c r="C12">
        <f>GapA_EziG3_untreated!$Q$12</f>
        <v>1.0892857142857141E-4</v>
      </c>
      <c r="D12">
        <f>(C12/$C$12)*100</f>
        <v>100</v>
      </c>
    </row>
    <row r="13" spans="1:12" x14ac:dyDescent="0.2">
      <c r="B13" t="s">
        <v>29</v>
      </c>
      <c r="C13">
        <f>GapA_EziG3_P180R1!$Q$12</f>
        <v>8.930180180180181E-5</v>
      </c>
      <c r="D13">
        <f>(C13/$C$12)*100</f>
        <v>81.981981981982003</v>
      </c>
    </row>
    <row r="14" spans="1:12" x14ac:dyDescent="0.2">
      <c r="B14" t="s">
        <v>28</v>
      </c>
      <c r="C14">
        <f>GapA_EziG3_P180R2!$Q$12</f>
        <v>7.1904761904761905E-5</v>
      </c>
      <c r="D14">
        <f>(C14/$C$12)*100</f>
        <v>66.010928961748647</v>
      </c>
      <c r="E14">
        <f>AVERAGE(D13:D15)</f>
        <v>68.857381972136082</v>
      </c>
      <c r="F14">
        <f>_xlfn.STDEV.P(D13:D15)</f>
        <v>9.7638401922820837</v>
      </c>
    </row>
    <row r="15" spans="1:12" x14ac:dyDescent="0.2">
      <c r="B15" t="s">
        <v>27</v>
      </c>
      <c r="C15">
        <f>GapA_EziG3_P180R3!$Q$12</f>
        <v>6.3809523809523817E-5</v>
      </c>
      <c r="D15">
        <f>(C15/$C$12)*100</f>
        <v>58.579234972677611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57BC-C292-BE4A-89C1-C72CE0CE2B39}">
  <dimension ref="A1:N28"/>
  <sheetViews>
    <sheetView workbookViewId="0">
      <selection activeCell="J21" sqref="J21"/>
    </sheetView>
  </sheetViews>
  <sheetFormatPr baseColWidth="10" defaultRowHeight="16" x14ac:dyDescent="0.2"/>
  <cols>
    <col min="2" max="2" width="12.1640625" bestFit="1" customWidth="1"/>
    <col min="4" max="4" width="18.33203125" bestFit="1" customWidth="1"/>
    <col min="5" max="5" width="12.1640625" bestFit="1" customWidth="1"/>
    <col min="10" max="11" width="12.1640625" bestFit="1" customWidth="1"/>
    <col min="12" max="12" width="18.33203125" bestFit="1" customWidth="1"/>
  </cols>
  <sheetData>
    <row r="1" spans="1:14" ht="17" thickBot="1" x14ac:dyDescent="0.25">
      <c r="A1" s="52" t="s">
        <v>4</v>
      </c>
      <c r="B1" s="52"/>
      <c r="C1" s="52"/>
      <c r="D1" s="52"/>
      <c r="E1" s="52"/>
      <c r="F1" s="52"/>
      <c r="I1" s="59" t="s">
        <v>8</v>
      </c>
      <c r="J1" s="59"/>
      <c r="K1" s="59"/>
      <c r="L1" s="59"/>
      <c r="M1" s="59"/>
      <c r="N1" s="59"/>
    </row>
    <row r="2" spans="1:14" x14ac:dyDescent="0.2">
      <c r="A2" s="9" t="s">
        <v>12</v>
      </c>
      <c r="B2" s="9" t="s">
        <v>13</v>
      </c>
      <c r="C2" s="2"/>
      <c r="D2" s="9" t="s">
        <v>14</v>
      </c>
      <c r="E2" s="9" t="s">
        <v>15</v>
      </c>
      <c r="F2" s="9" t="s">
        <v>7</v>
      </c>
      <c r="I2" s="12" t="s">
        <v>12</v>
      </c>
      <c r="J2" s="12" t="s">
        <v>13</v>
      </c>
      <c r="K2" s="7"/>
      <c r="L2" s="12" t="s">
        <v>14</v>
      </c>
      <c r="M2" s="12" t="s">
        <v>15</v>
      </c>
      <c r="N2" s="12" t="s">
        <v>7</v>
      </c>
    </row>
    <row r="3" spans="1:14" x14ac:dyDescent="0.2">
      <c r="A3" s="1" t="s">
        <v>0</v>
      </c>
      <c r="B3" s="1">
        <f>GapA_Amino_untreated!$Q$12</f>
        <v>2.0333333333333333E-4</v>
      </c>
      <c r="C3" s="1"/>
      <c r="D3" s="1">
        <f>(B3/$B$3)*100</f>
        <v>100</v>
      </c>
      <c r="E3" s="1">
        <f>AVERAGE(D4:D6)</f>
        <v>97.170179547228727</v>
      </c>
      <c r="F3" s="1">
        <f>_xlfn.STDEV.P(D4:D6)</f>
        <v>9.088382850280837</v>
      </c>
      <c r="I3" s="7" t="s">
        <v>0</v>
      </c>
      <c r="J3" s="7">
        <f>GapA_EpoxyButyl_untreated!$Q$12</f>
        <v>1.8083333333333336E-4</v>
      </c>
      <c r="K3" s="7"/>
      <c r="L3" s="7">
        <f>(J3/$J$3)*100</f>
        <v>100</v>
      </c>
      <c r="M3" s="8">
        <f>AVERAGE(L4:L6)</f>
        <v>67.500548606539382</v>
      </c>
      <c r="N3" s="8">
        <f>_xlfn.STDEV.P(L4:L6)</f>
        <v>4.2230019555504814</v>
      </c>
    </row>
    <row r="4" spans="1:14" x14ac:dyDescent="0.2">
      <c r="A4" s="1" t="s">
        <v>1</v>
      </c>
      <c r="B4" s="1">
        <f>GapA_Amino_PlasmaR1!$Q$12</f>
        <v>2.0619047619047619E-4</v>
      </c>
      <c r="C4" s="1"/>
      <c r="D4" s="1">
        <f>(B4/$B$3)*100</f>
        <v>101.40515222482436</v>
      </c>
      <c r="E4" s="1"/>
      <c r="F4" s="1"/>
      <c r="I4" s="8" t="s">
        <v>1</v>
      </c>
      <c r="J4" s="8">
        <f>GapA_EpoxyButyl_PlasmaR1!$Q$12</f>
        <v>1.225E-4</v>
      </c>
      <c r="K4" s="8"/>
      <c r="L4" s="7">
        <f>(J4/$J$3)*100</f>
        <v>67.741935483870947</v>
      </c>
      <c r="M4" s="8"/>
      <c r="N4" s="8"/>
    </row>
    <row r="5" spans="1:14" x14ac:dyDescent="0.2">
      <c r="A5" s="1" t="s">
        <v>2</v>
      </c>
      <c r="B5" s="1">
        <f>GapA_Amino_PlasmaR2!$Q$12</f>
        <v>1.719047619047619E-4</v>
      </c>
      <c r="C5" s="1"/>
      <c r="D5" s="1">
        <f>(B5/$B$3)*100</f>
        <v>84.54332552693208</v>
      </c>
      <c r="E5" s="1"/>
      <c r="F5" s="1"/>
      <c r="I5" s="8" t="s">
        <v>2</v>
      </c>
      <c r="J5" s="8">
        <f>GapA_EpoxyButyl_PlasmaR2!$Q$12</f>
        <v>1.125E-4</v>
      </c>
      <c r="K5" s="8"/>
      <c r="L5" s="7">
        <f>(J5/$J$3)*100</f>
        <v>62.211981566820263</v>
      </c>
      <c r="M5" s="8"/>
      <c r="N5" s="8"/>
    </row>
    <row r="6" spans="1:14" x14ac:dyDescent="0.2">
      <c r="A6" s="1" t="s">
        <v>3</v>
      </c>
      <c r="B6" s="1">
        <f>GapA_Amino_PlasmaR3!$Q$12</f>
        <v>2.1464285714285715E-4</v>
      </c>
      <c r="C6" s="1"/>
      <c r="D6" s="1">
        <f>(B6/$B$3)*100</f>
        <v>105.56206088992974</v>
      </c>
      <c r="E6" s="1"/>
      <c r="F6" s="1"/>
      <c r="I6" s="8" t="s">
        <v>3</v>
      </c>
      <c r="J6" s="8">
        <f>GapA_EpoxyButyl_PlasmaR3!$Q$12</f>
        <v>1.3119047619047621E-4</v>
      </c>
      <c r="K6" s="8"/>
      <c r="L6" s="7">
        <f>(J6/$J$3)*100</f>
        <v>72.547728768926916</v>
      </c>
      <c r="M6" s="8"/>
      <c r="N6" s="8"/>
    </row>
    <row r="8" spans="1:14" ht="17" thickBot="1" x14ac:dyDescent="0.25">
      <c r="A8" s="53" t="s">
        <v>5</v>
      </c>
      <c r="B8" s="54"/>
      <c r="C8" s="54"/>
      <c r="D8" s="54"/>
      <c r="E8" s="54"/>
      <c r="F8" s="55"/>
      <c r="I8" s="60" t="s">
        <v>11</v>
      </c>
      <c r="J8" s="60"/>
      <c r="K8" s="60"/>
      <c r="L8" s="60"/>
      <c r="M8" s="60"/>
      <c r="N8" s="60"/>
    </row>
    <row r="9" spans="1:14" x14ac:dyDescent="0.2">
      <c r="A9" s="10" t="s">
        <v>12</v>
      </c>
      <c r="B9" s="10" t="s">
        <v>13</v>
      </c>
      <c r="C9" s="3"/>
      <c r="D9" s="10" t="s">
        <v>14</v>
      </c>
      <c r="E9" s="10" t="s">
        <v>15</v>
      </c>
      <c r="F9" s="10" t="s">
        <v>7</v>
      </c>
      <c r="I9" s="14" t="s">
        <v>12</v>
      </c>
      <c r="J9" s="14" t="s">
        <v>13</v>
      </c>
      <c r="K9" s="15"/>
      <c r="L9" s="14" t="s">
        <v>14</v>
      </c>
      <c r="M9" s="14" t="s">
        <v>15</v>
      </c>
      <c r="N9" s="14" t="s">
        <v>7</v>
      </c>
    </row>
    <row r="10" spans="1:14" x14ac:dyDescent="0.2">
      <c r="A10" s="3" t="s">
        <v>0</v>
      </c>
      <c r="B10" s="3">
        <f>GapA_DVB_untreated!$Q$12</f>
        <v>1.4595238095238097E-4</v>
      </c>
      <c r="C10" s="3"/>
      <c r="D10" s="3">
        <f>(B10/$B$10)*100</f>
        <v>100</v>
      </c>
      <c r="E10" s="4">
        <f>AVERAGE(D11:D13)</f>
        <v>39.450788471995644</v>
      </c>
      <c r="F10" s="4">
        <f>_xlfn.STDEV.P(D11:D13)</f>
        <v>7.5224770702865307</v>
      </c>
      <c r="I10" s="15" t="s">
        <v>0</v>
      </c>
      <c r="J10" s="15">
        <f>GapA_Polystyrene_untreated!$Q$12</f>
        <v>1.5250000000000002E-4</v>
      </c>
      <c r="K10" s="15"/>
      <c r="L10" s="15">
        <f>(J10/$J$10)*100</f>
        <v>100</v>
      </c>
      <c r="M10" s="16">
        <f>AVERAGE(L11:L13)</f>
        <v>35.206869633099139</v>
      </c>
      <c r="N10" s="16">
        <f>_xlfn.STDEV.P(L11:L13)</f>
        <v>5.3749023692002149</v>
      </c>
    </row>
    <row r="11" spans="1:14" x14ac:dyDescent="0.2">
      <c r="A11" s="4" t="s">
        <v>1</v>
      </c>
      <c r="B11" s="4">
        <f>GapA_DVB_PlasmaR1!$Q$12</f>
        <v>7.1666666666666669E-5</v>
      </c>
      <c r="C11" s="4"/>
      <c r="D11" s="3">
        <f>(B11/$B$10)*100</f>
        <v>49.102773246329519</v>
      </c>
      <c r="E11" s="4"/>
      <c r="F11" s="4"/>
      <c r="I11" s="16" t="s">
        <v>1</v>
      </c>
      <c r="J11" s="16">
        <f>GapA_Polystyrene_PlasmaR1!$Q$12</f>
        <v>5.0238095238095245E-5</v>
      </c>
      <c r="K11" s="16"/>
      <c r="L11" s="15">
        <f>(J11/$J$10)*100</f>
        <v>32.943013270882119</v>
      </c>
      <c r="M11" s="16"/>
      <c r="N11" s="16"/>
    </row>
    <row r="12" spans="1:14" x14ac:dyDescent="0.2">
      <c r="A12" s="4" t="s">
        <v>2</v>
      </c>
      <c r="B12" s="4">
        <f>GapA_DVB_PlasmaR2!$Q$12</f>
        <v>5.6190476190476193E-5</v>
      </c>
      <c r="C12" s="4"/>
      <c r="D12" s="3">
        <f>(B12/$B$10)*100</f>
        <v>38.499184339314837</v>
      </c>
      <c r="E12" s="4"/>
      <c r="F12" s="4"/>
      <c r="I12" s="16" t="s">
        <v>2</v>
      </c>
      <c r="J12" s="16">
        <f>GapA_Polystyrene_PlasmaR2!$Q$12</f>
        <v>4.5833333333333347E-5</v>
      </c>
      <c r="K12" s="16"/>
      <c r="L12" s="15">
        <f>(J12/$J$10)*100</f>
        <v>30.054644808743173</v>
      </c>
      <c r="M12" s="16"/>
      <c r="N12" s="16"/>
    </row>
    <row r="13" spans="1:14" x14ac:dyDescent="0.2">
      <c r="A13" s="4" t="s">
        <v>3</v>
      </c>
      <c r="B13" s="4">
        <f>GapA_DVB_PlasmaR3!$Q$12</f>
        <v>4.4880952380952399E-5</v>
      </c>
      <c r="C13" s="4"/>
      <c r="D13" s="3">
        <f>(B13/$B$10)*100</f>
        <v>30.750407830342585</v>
      </c>
      <c r="E13" s="4"/>
      <c r="F13" s="4"/>
      <c r="I13" s="16" t="s">
        <v>3</v>
      </c>
      <c r="J13" s="16">
        <f>GapA_Polystyrene_PlasmaR3!$Q$12</f>
        <v>6.5000000000000008E-5</v>
      </c>
      <c r="K13" s="16"/>
      <c r="L13" s="15">
        <f>(J13/$J$10)*100</f>
        <v>42.622950819672127</v>
      </c>
      <c r="M13" s="16"/>
      <c r="N13" s="16"/>
    </row>
    <row r="15" spans="1:14" ht="17" thickBot="1" x14ac:dyDescent="0.25">
      <c r="A15" s="56" t="s">
        <v>6</v>
      </c>
      <c r="B15" s="57"/>
      <c r="C15" s="57"/>
      <c r="D15" s="57"/>
      <c r="E15" s="57"/>
      <c r="F15" s="58"/>
      <c r="I15" s="61" t="s">
        <v>9</v>
      </c>
      <c r="J15" s="61"/>
      <c r="K15" s="61"/>
      <c r="L15" s="61"/>
      <c r="M15" s="61"/>
      <c r="N15" s="61"/>
    </row>
    <row r="16" spans="1:14" x14ac:dyDescent="0.2">
      <c r="A16" s="11" t="s">
        <v>12</v>
      </c>
      <c r="B16" s="11" t="s">
        <v>13</v>
      </c>
      <c r="C16" s="5"/>
      <c r="D16" s="11" t="s">
        <v>14</v>
      </c>
      <c r="E16" s="11" t="s">
        <v>15</v>
      </c>
      <c r="F16" s="11" t="s">
        <v>7</v>
      </c>
      <c r="I16" s="17" t="s">
        <v>12</v>
      </c>
      <c r="J16" s="17" t="s">
        <v>13</v>
      </c>
      <c r="K16" s="18"/>
      <c r="L16" s="17" t="s">
        <v>14</v>
      </c>
      <c r="M16" s="17" t="s">
        <v>15</v>
      </c>
      <c r="N16" s="17" t="s">
        <v>7</v>
      </c>
    </row>
    <row r="17" spans="1:14" x14ac:dyDescent="0.2">
      <c r="A17" s="5" t="s">
        <v>0</v>
      </c>
      <c r="B17" s="5">
        <f>GapA_Epoxy_untreated!$Q$12</f>
        <v>1.6523809523809522E-4</v>
      </c>
      <c r="C17" s="5"/>
      <c r="D17" s="5">
        <f>(B17/$B$17)*100</f>
        <v>100</v>
      </c>
      <c r="E17" s="6">
        <f>AVERAGE(D18:D20)</f>
        <v>27.353506243996168</v>
      </c>
      <c r="F17" s="6">
        <f>_xlfn.STDEV.P(D18:D20)</f>
        <v>4.4202635182517032</v>
      </c>
      <c r="I17" s="18" t="s">
        <v>0</v>
      </c>
      <c r="J17" s="18">
        <f>GapA_Octadecyl_untreated!$Q$12</f>
        <v>1.8642857142857144E-4</v>
      </c>
      <c r="K17" s="18"/>
      <c r="L17" s="18">
        <f>(J17/$J$17)*100</f>
        <v>100</v>
      </c>
      <c r="M17" s="19">
        <f>AVERAGE(L18:L20)</f>
        <v>63.239676458067265</v>
      </c>
      <c r="N17" s="19">
        <f>_xlfn.STDEV.P(L18:L20)</f>
        <v>1.974638764292737</v>
      </c>
    </row>
    <row r="18" spans="1:14" x14ac:dyDescent="0.2">
      <c r="A18" s="6" t="s">
        <v>1</v>
      </c>
      <c r="B18" s="6">
        <f>GapA_Epoxy_PlasmaR1!$Q$12</f>
        <v>5.5476190476190486E-5</v>
      </c>
      <c r="C18" s="6"/>
      <c r="D18" s="5">
        <f>(B18/$B$17)*100</f>
        <v>33.573487031700303</v>
      </c>
      <c r="E18" s="6"/>
      <c r="F18" s="6"/>
      <c r="I18" s="19" t="s">
        <v>1</v>
      </c>
      <c r="J18" s="19">
        <f>GapA_Octadecyl_PlasmaR1!$Q$12</f>
        <v>1.2285714285714287E-4</v>
      </c>
      <c r="K18" s="19"/>
      <c r="L18" s="18">
        <f>(J18/$J$17)*100</f>
        <v>65.900383141762447</v>
      </c>
      <c r="M18" s="19"/>
      <c r="N18" s="19"/>
    </row>
    <row r="19" spans="1:14" x14ac:dyDescent="0.2">
      <c r="A19" s="6" t="s">
        <v>2</v>
      </c>
      <c r="B19" s="6">
        <f>GapA_Epoxy_PlasmaR2!$Q$12</f>
        <v>3.9166666666666679E-5</v>
      </c>
      <c r="C19" s="6"/>
      <c r="D19" s="5">
        <f>(B19/$B$17)*100</f>
        <v>23.703170028818455</v>
      </c>
      <c r="E19" s="6"/>
      <c r="F19" s="6"/>
      <c r="I19" s="19" t="s">
        <v>2</v>
      </c>
      <c r="J19" s="19">
        <f>GapA_Octadecyl_PlasmaR2!$Q$12</f>
        <v>1.1404761904761906E-4</v>
      </c>
      <c r="K19" s="19"/>
      <c r="L19" s="18">
        <f>(J19/$J$17)*100</f>
        <v>61.1749680715198</v>
      </c>
      <c r="M19" s="19"/>
      <c r="N19" s="19"/>
    </row>
    <row r="20" spans="1:14" x14ac:dyDescent="0.2">
      <c r="A20" s="6" t="s">
        <v>3</v>
      </c>
      <c r="B20" s="6">
        <f>GapA_Epoxy_PlasmaR3!$Q$12</f>
        <v>4.0952380952380966E-5</v>
      </c>
      <c r="C20" s="6"/>
      <c r="D20" s="5">
        <f>(B20/$B$17)*100</f>
        <v>24.783861671469751</v>
      </c>
      <c r="E20" s="6"/>
      <c r="F20" s="6"/>
      <c r="I20" s="19" t="s">
        <v>3</v>
      </c>
      <c r="J20" s="19">
        <f>GapA_Octadecyl_PlasmaR3!$Q$12</f>
        <v>1.1678571428571429E-4</v>
      </c>
      <c r="K20" s="19"/>
      <c r="L20" s="18">
        <f>(J20/$J$17)*100</f>
        <v>62.643678160919535</v>
      </c>
      <c r="M20" s="19"/>
      <c r="N20" s="19"/>
    </row>
    <row r="22" spans="1:14" ht="17" thickBot="1" x14ac:dyDescent="0.25"/>
    <row r="23" spans="1:14" x14ac:dyDescent="0.2">
      <c r="E23" s="25" t="s">
        <v>4</v>
      </c>
      <c r="F23" s="20">
        <f>E3</f>
        <v>97.170179547228727</v>
      </c>
      <c r="G23" s="21">
        <f>F3</f>
        <v>9.088382850280837</v>
      </c>
    </row>
    <row r="24" spans="1:14" x14ac:dyDescent="0.2">
      <c r="E24" s="26" t="s">
        <v>6</v>
      </c>
      <c r="F24" s="13">
        <f>E17</f>
        <v>27.353506243996168</v>
      </c>
      <c r="G24" s="22">
        <f>F17</f>
        <v>4.4202635182517032</v>
      </c>
    </row>
    <row r="25" spans="1:14" x14ac:dyDescent="0.2">
      <c r="E25" s="26" t="s">
        <v>10</v>
      </c>
      <c r="F25" s="13">
        <f>M3</f>
        <v>67.500548606539382</v>
      </c>
      <c r="G25" s="22">
        <f>N3</f>
        <v>4.2230019555504814</v>
      </c>
    </row>
    <row r="26" spans="1:14" x14ac:dyDescent="0.2">
      <c r="E26" s="26" t="s">
        <v>5</v>
      </c>
      <c r="F26" s="13">
        <f>E10</f>
        <v>39.450788471995644</v>
      </c>
      <c r="G26" s="22">
        <f>F10</f>
        <v>7.5224770702865307</v>
      </c>
    </row>
    <row r="27" spans="1:14" x14ac:dyDescent="0.2">
      <c r="E27" s="26" t="s">
        <v>11</v>
      </c>
      <c r="F27" s="13">
        <f>M10</f>
        <v>35.206869633099139</v>
      </c>
      <c r="G27" s="22">
        <f>N10</f>
        <v>5.3749023692002149</v>
      </c>
    </row>
    <row r="28" spans="1:14" ht="17" thickBot="1" x14ac:dyDescent="0.25">
      <c r="E28" s="27" t="s">
        <v>9</v>
      </c>
      <c r="F28" s="23">
        <f>M17</f>
        <v>63.239676458067265</v>
      </c>
      <c r="G28" s="24">
        <f t="shared" ref="G28" si="0">N17</f>
        <v>1.974638764292737</v>
      </c>
    </row>
  </sheetData>
  <mergeCells count="6">
    <mergeCell ref="A1:F1"/>
    <mergeCell ref="A8:F8"/>
    <mergeCell ref="A15:F15"/>
    <mergeCell ref="I1:N1"/>
    <mergeCell ref="I8:N8"/>
    <mergeCell ref="I15:N1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FEFE-66FD-1C47-A3E7-8A577DE23970}">
  <dimension ref="A1:S26"/>
  <sheetViews>
    <sheetView workbookViewId="0">
      <selection activeCell="P13" sqref="P13:Q15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0.107</v>
      </c>
      <c r="C2" s="49">
        <v>0.108</v>
      </c>
      <c r="D2" s="49">
        <v>0.10100000000000001</v>
      </c>
      <c r="E2" s="49">
        <v>0.10100000000000001</v>
      </c>
      <c r="F2" s="49">
        <v>0.1</v>
      </c>
      <c r="G2" s="49">
        <v>0.10100000000000001</v>
      </c>
      <c r="H2" s="49">
        <v>0.10199999999999999</v>
      </c>
      <c r="I2" s="49">
        <v>0.10199999999999999</v>
      </c>
      <c r="J2" s="49">
        <v>0.104</v>
      </c>
      <c r="K2" s="49">
        <v>0.104</v>
      </c>
      <c r="L2" s="49">
        <v>0.107</v>
      </c>
      <c r="M2" s="49">
        <v>0.11600000000000001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0.107</v>
      </c>
      <c r="R3" s="46">
        <f>C2</f>
        <v>0.108</v>
      </c>
      <c r="S3" s="46"/>
    </row>
    <row r="4" spans="1:19" x14ac:dyDescent="0.2">
      <c r="P4" s="47">
        <v>120</v>
      </c>
      <c r="Q4" s="46">
        <f>D6</f>
        <v>0.125</v>
      </c>
      <c r="R4" s="46">
        <f>E6</f>
        <v>0.126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0.152</v>
      </c>
      <c r="R5" s="46">
        <f>G10</f>
        <v>0.155</v>
      </c>
      <c r="S5" s="46"/>
    </row>
    <row r="6" spans="1:19" x14ac:dyDescent="0.2">
      <c r="A6" s="44" t="s">
        <v>17</v>
      </c>
      <c r="B6" s="43">
        <v>0.107</v>
      </c>
      <c r="C6" s="43">
        <v>0.106</v>
      </c>
      <c r="D6" s="43">
        <v>0.125</v>
      </c>
      <c r="E6" s="43">
        <v>0.126</v>
      </c>
      <c r="F6" s="43">
        <v>0.1</v>
      </c>
      <c r="G6" s="43">
        <v>0.10100000000000001</v>
      </c>
      <c r="H6" s="43">
        <v>0.10199999999999999</v>
      </c>
      <c r="I6" s="43">
        <v>0.10199999999999999</v>
      </c>
      <c r="J6" s="43">
        <v>0.104</v>
      </c>
      <c r="K6" s="43">
        <v>0.104</v>
      </c>
      <c r="L6" s="43">
        <v>0.107</v>
      </c>
      <c r="M6" s="43">
        <v>0.11600000000000001</v>
      </c>
      <c r="N6" s="42">
        <v>405</v>
      </c>
      <c r="P6" s="47">
        <v>360</v>
      </c>
      <c r="Q6" s="46">
        <f>H14</f>
        <v>0.183</v>
      </c>
      <c r="R6" s="46">
        <f>I14</f>
        <v>0.187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0.20599999999999999</v>
      </c>
      <c r="R7" s="46">
        <f>K18</f>
        <v>0.20499999999999999</v>
      </c>
      <c r="S7" s="46"/>
    </row>
    <row r="8" spans="1:19" x14ac:dyDescent="0.2">
      <c r="P8" s="47">
        <v>600</v>
      </c>
      <c r="Q8" s="46">
        <f>L22</f>
        <v>0.22600000000000001</v>
      </c>
      <c r="R8" s="46">
        <f>M22</f>
        <v>0.24099999999999999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0.106</v>
      </c>
      <c r="D10" s="43">
        <v>0.125</v>
      </c>
      <c r="E10" s="43">
        <v>0.125</v>
      </c>
      <c r="F10" s="43">
        <v>0.152</v>
      </c>
      <c r="G10" s="43">
        <v>0.155</v>
      </c>
      <c r="H10" s="43">
        <v>0.10199999999999999</v>
      </c>
      <c r="I10" s="43">
        <v>0.10199999999999999</v>
      </c>
      <c r="J10" s="43">
        <v>0.104</v>
      </c>
      <c r="K10" s="43">
        <v>0.104</v>
      </c>
      <c r="L10" s="43">
        <v>0.107</v>
      </c>
      <c r="M10" s="43">
        <v>0.115</v>
      </c>
      <c r="N10" s="42">
        <v>405</v>
      </c>
      <c r="P10" s="28" t="s">
        <v>20</v>
      </c>
      <c r="Q10" s="28">
        <f>SLOPE(Q3:Q8,$P$3:$P$8)</f>
        <v>2.0690476190476191E-4</v>
      </c>
      <c r="R10" s="28">
        <f>SLOPE(R3:R8,$P$3:$P$8)</f>
        <v>2.2238095238095239E-4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7.7380952380952416E-6</v>
      </c>
    </row>
    <row r="12" spans="1:19" x14ac:dyDescent="0.2">
      <c r="P12" s="28" t="s">
        <v>18</v>
      </c>
      <c r="Q12" s="28">
        <f>AVERAGE(Q10:R10)</f>
        <v>2.1464285714285715E-4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0.106</v>
      </c>
      <c r="D14" s="43">
        <v>0.124</v>
      </c>
      <c r="E14" s="43">
        <v>0.125</v>
      </c>
      <c r="F14" s="43">
        <v>0.151</v>
      </c>
      <c r="G14" s="43">
        <v>0.155</v>
      </c>
      <c r="H14" s="43">
        <v>0.183</v>
      </c>
      <c r="I14" s="43">
        <v>0.187</v>
      </c>
      <c r="J14" s="43">
        <v>0.104</v>
      </c>
      <c r="K14" s="43">
        <v>0.104</v>
      </c>
      <c r="L14" s="43">
        <v>0.107</v>
      </c>
      <c r="M14" s="43">
        <v>0.11600000000000001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0.106</v>
      </c>
      <c r="D18" s="43">
        <v>0.125</v>
      </c>
      <c r="E18" s="43">
        <v>0.125</v>
      </c>
      <c r="F18" s="43">
        <v>0.151</v>
      </c>
      <c r="G18" s="43">
        <v>0.155</v>
      </c>
      <c r="H18" s="43">
        <v>0.183</v>
      </c>
      <c r="I18" s="43">
        <v>0.187</v>
      </c>
      <c r="J18" s="43">
        <v>0.20599999999999999</v>
      </c>
      <c r="K18" s="43">
        <v>0.20499999999999999</v>
      </c>
      <c r="L18" s="43">
        <v>0.107</v>
      </c>
      <c r="M18" s="43">
        <v>0.11600000000000001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0.107</v>
      </c>
      <c r="C22" s="43">
        <v>0.106</v>
      </c>
      <c r="D22" s="43">
        <v>0.124</v>
      </c>
      <c r="E22" s="43">
        <v>0.125</v>
      </c>
      <c r="F22" s="43">
        <v>0.151</v>
      </c>
      <c r="G22" s="43">
        <v>0.154</v>
      </c>
      <c r="H22" s="43">
        <v>0.183</v>
      </c>
      <c r="I22" s="43">
        <v>0.187</v>
      </c>
      <c r="J22" s="43">
        <v>0.20599999999999999</v>
      </c>
      <c r="K22" s="43">
        <v>0.20499999999999999</v>
      </c>
      <c r="L22" s="43">
        <v>0.22600000000000001</v>
      </c>
      <c r="M22" s="43">
        <v>0.24099999999999999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0FEE-FA94-2144-BF10-BEDC7BF855A3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0.111</v>
      </c>
      <c r="C2" s="49">
        <v>0.105</v>
      </c>
      <c r="D2" s="49">
        <v>0.10199999999999999</v>
      </c>
      <c r="E2" s="49">
        <v>0.10100000000000001</v>
      </c>
      <c r="F2" s="49">
        <v>0.10199999999999999</v>
      </c>
      <c r="G2" s="49">
        <v>0.10199999999999999</v>
      </c>
      <c r="H2" s="49">
        <v>0.10299999999999999</v>
      </c>
      <c r="I2" s="49">
        <v>0.105</v>
      </c>
      <c r="J2" s="49">
        <v>0.106</v>
      </c>
      <c r="K2" s="49">
        <v>0.109</v>
      </c>
      <c r="L2" s="49">
        <v>0.11700000000000001</v>
      </c>
      <c r="M2" s="49">
        <v>0.11700000000000001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0.111</v>
      </c>
      <c r="R3" s="46">
        <f>C2</f>
        <v>0.105</v>
      </c>
      <c r="S3" s="46"/>
    </row>
    <row r="4" spans="1:19" x14ac:dyDescent="0.2">
      <c r="P4" s="47">
        <v>120</v>
      </c>
      <c r="Q4" s="46">
        <f>D6</f>
        <v>0.11600000000000001</v>
      </c>
      <c r="R4" s="46">
        <f>E6</f>
        <v>0.113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0.152</v>
      </c>
      <c r="R5" s="46">
        <f>G10</f>
        <v>0.155</v>
      </c>
      <c r="S5" s="46"/>
    </row>
    <row r="6" spans="1:19" x14ac:dyDescent="0.2">
      <c r="A6" s="44" t="s">
        <v>17</v>
      </c>
      <c r="B6" s="43">
        <v>0.112</v>
      </c>
      <c r="C6" s="43">
        <v>0.106</v>
      </c>
      <c r="D6" s="43">
        <v>0.11600000000000001</v>
      </c>
      <c r="E6" s="43">
        <v>0.113</v>
      </c>
      <c r="F6" s="43">
        <v>0.10199999999999999</v>
      </c>
      <c r="G6" s="43">
        <v>0.10199999999999999</v>
      </c>
      <c r="H6" s="43">
        <v>0.10299999999999999</v>
      </c>
      <c r="I6" s="43">
        <v>0.105</v>
      </c>
      <c r="J6" s="43">
        <v>0.106</v>
      </c>
      <c r="K6" s="43">
        <v>0.109</v>
      </c>
      <c r="L6" s="43">
        <v>0.11600000000000001</v>
      </c>
      <c r="M6" s="43">
        <v>0.11700000000000001</v>
      </c>
      <c r="N6" s="42">
        <v>405</v>
      </c>
      <c r="P6" s="47">
        <v>360</v>
      </c>
      <c r="Q6" s="46">
        <f>H14</f>
        <v>0.151</v>
      </c>
      <c r="R6" s="46">
        <f>I14</f>
        <v>0.14799999999999999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0.17299999999999999</v>
      </c>
      <c r="R7" s="46">
        <f>K18</f>
        <v>0.16900000000000001</v>
      </c>
      <c r="S7" s="46"/>
    </row>
    <row r="8" spans="1:19" x14ac:dyDescent="0.2">
      <c r="P8" s="47">
        <v>600</v>
      </c>
      <c r="Q8" s="46">
        <f>L22</f>
        <v>0.19500000000000001</v>
      </c>
      <c r="R8" s="46">
        <f>M22</f>
        <v>0.2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0.106</v>
      </c>
      <c r="D10" s="43">
        <v>0.125</v>
      </c>
      <c r="E10" s="43">
        <v>0.125</v>
      </c>
      <c r="F10" s="43">
        <v>0.152</v>
      </c>
      <c r="G10" s="43">
        <v>0.155</v>
      </c>
      <c r="H10" s="43">
        <v>0.10199999999999999</v>
      </c>
      <c r="I10" s="43">
        <v>0.10199999999999999</v>
      </c>
      <c r="J10" s="43">
        <v>0.104</v>
      </c>
      <c r="K10" s="43">
        <v>0.104</v>
      </c>
      <c r="L10" s="43">
        <v>0.107</v>
      </c>
      <c r="M10" s="43">
        <v>0.115</v>
      </c>
      <c r="N10" s="42">
        <v>405</v>
      </c>
      <c r="P10" s="28" t="s">
        <v>20</v>
      </c>
      <c r="Q10" s="28">
        <f>SLOPE(Q3:Q8,$P$3:$P$8)</f>
        <v>1.4047619047619046E-4</v>
      </c>
      <c r="R10" s="28">
        <f>SLOPE(R3:R8,$P$3:$P$8)</f>
        <v>1.5142857142857148E-4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5.4761904761905112E-6</v>
      </c>
    </row>
    <row r="12" spans="1:19" x14ac:dyDescent="0.2">
      <c r="P12" s="28" t="s">
        <v>18</v>
      </c>
      <c r="Q12" s="28">
        <f>AVERAGE(Q10:R10)</f>
        <v>1.4595238095238097E-4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0.115</v>
      </c>
      <c r="C14" s="43">
        <v>0.109</v>
      </c>
      <c r="D14" s="43">
        <v>0.11700000000000001</v>
      </c>
      <c r="E14" s="43">
        <v>0.114</v>
      </c>
      <c r="F14" s="43">
        <v>0.13300000000000001</v>
      </c>
      <c r="G14" s="43">
        <v>0.13</v>
      </c>
      <c r="H14" s="43">
        <v>0.151</v>
      </c>
      <c r="I14" s="43">
        <v>0.14799999999999999</v>
      </c>
      <c r="J14" s="43">
        <v>0.106</v>
      </c>
      <c r="K14" s="43">
        <v>0.109</v>
      </c>
      <c r="L14" s="43">
        <v>0.11600000000000001</v>
      </c>
      <c r="M14" s="43">
        <v>0.11700000000000001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0.11600000000000001</v>
      </c>
      <c r="C18" s="43">
        <v>0.11</v>
      </c>
      <c r="D18" s="43">
        <v>0.11700000000000001</v>
      </c>
      <c r="E18" s="43">
        <v>0.114</v>
      </c>
      <c r="F18" s="43">
        <v>0.13300000000000001</v>
      </c>
      <c r="G18" s="43">
        <v>0.13</v>
      </c>
      <c r="H18" s="43">
        <v>0.151</v>
      </c>
      <c r="I18" s="43">
        <v>0.14799999999999999</v>
      </c>
      <c r="J18" s="43">
        <v>0.17299999999999999</v>
      </c>
      <c r="K18" s="43">
        <v>0.16900000000000001</v>
      </c>
      <c r="L18" s="43">
        <v>0.11600000000000001</v>
      </c>
      <c r="M18" s="43">
        <v>0.11700000000000001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0.11700000000000001</v>
      </c>
      <c r="C22" s="43">
        <v>0.111</v>
      </c>
      <c r="D22" s="43">
        <v>0.11799999999999999</v>
      </c>
      <c r="E22" s="43">
        <v>0.115</v>
      </c>
      <c r="F22" s="43">
        <v>0.13300000000000001</v>
      </c>
      <c r="G22" s="43">
        <v>0.13</v>
      </c>
      <c r="H22" s="43">
        <v>0.152</v>
      </c>
      <c r="I22" s="43">
        <v>0.14799999999999999</v>
      </c>
      <c r="J22" s="43">
        <v>0.17199999999999999</v>
      </c>
      <c r="K22" s="43">
        <v>0.16900000000000001</v>
      </c>
      <c r="L22" s="43">
        <v>0.19500000000000001</v>
      </c>
      <c r="M22" s="43">
        <v>0.2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EE0A-D4DF-7B4A-9E68-A085F31606B2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</v>
      </c>
      <c r="C2" s="49">
        <v>0.108</v>
      </c>
      <c r="D2" s="49">
        <v>0.104</v>
      </c>
      <c r="E2" s="49">
        <v>0.10100000000000001</v>
      </c>
      <c r="F2" s="49">
        <v>0.10100000000000001</v>
      </c>
      <c r="G2" s="49">
        <v>0.10199999999999999</v>
      </c>
      <c r="H2" s="49">
        <v>0.104</v>
      </c>
      <c r="I2" s="49">
        <v>0.104</v>
      </c>
      <c r="J2" s="49">
        <v>0.106</v>
      </c>
      <c r="K2" s="49">
        <v>0.112</v>
      </c>
      <c r="L2" s="49">
        <v>0.115</v>
      </c>
      <c r="M2" s="49">
        <v>0.11799999999999999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</v>
      </c>
      <c r="R3" s="46">
        <f>C2</f>
        <v>0.108</v>
      </c>
      <c r="S3" s="46"/>
    </row>
    <row r="4" spans="1:19" x14ac:dyDescent="0.2">
      <c r="P4" s="47">
        <v>120</v>
      </c>
      <c r="Q4" s="46">
        <f>D6</f>
        <v>0.105</v>
      </c>
      <c r="R4" s="46">
        <f>E6</f>
        <v>0.10299999999999999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0.107</v>
      </c>
      <c r="R5" s="46">
        <f>G10</f>
        <v>0.106</v>
      </c>
      <c r="S5" s="46"/>
    </row>
    <row r="6" spans="1:19" x14ac:dyDescent="0.2">
      <c r="A6" s="44" t="s">
        <v>17</v>
      </c>
      <c r="B6" s="43">
        <v>0.11</v>
      </c>
      <c r="C6" s="43">
        <v>0.107</v>
      </c>
      <c r="D6" s="43">
        <v>0.105</v>
      </c>
      <c r="E6" s="43">
        <v>0.10299999999999999</v>
      </c>
      <c r="F6" s="43">
        <v>0.10100000000000001</v>
      </c>
      <c r="G6" s="43">
        <v>0.10199999999999999</v>
      </c>
      <c r="H6" s="43">
        <v>0.104</v>
      </c>
      <c r="I6" s="43">
        <v>0.104</v>
      </c>
      <c r="J6" s="43">
        <v>0.105</v>
      </c>
      <c r="K6" s="43">
        <v>0.112</v>
      </c>
      <c r="L6" s="43">
        <v>0.115</v>
      </c>
      <c r="M6" s="43">
        <v>0.11799999999999999</v>
      </c>
      <c r="N6" s="42">
        <v>405</v>
      </c>
      <c r="P6" s="47">
        <v>360</v>
      </c>
      <c r="Q6" s="46">
        <f>H14</f>
        <v>0.11899999999999999</v>
      </c>
      <c r="R6" s="46">
        <f>I14</f>
        <v>0.11799999999999999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0.13</v>
      </c>
      <c r="R7" s="46">
        <f>K18</f>
        <v>0.13400000000000001</v>
      </c>
      <c r="S7" s="46"/>
    </row>
    <row r="8" spans="1:19" x14ac:dyDescent="0.2">
      <c r="P8" s="47">
        <v>600</v>
      </c>
      <c r="Q8" s="46">
        <f>L22</f>
        <v>0.14899999999999999</v>
      </c>
      <c r="R8" s="46">
        <f>M22</f>
        <v>0.151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</v>
      </c>
      <c r="C10" s="43">
        <v>0.107</v>
      </c>
      <c r="D10" s="43">
        <v>0.105</v>
      </c>
      <c r="E10" s="43">
        <v>0.10199999999999999</v>
      </c>
      <c r="F10" s="43">
        <v>0.107</v>
      </c>
      <c r="G10" s="43">
        <v>0.106</v>
      </c>
      <c r="H10" s="43">
        <v>0.104</v>
      </c>
      <c r="I10" s="43">
        <v>0.104</v>
      </c>
      <c r="J10" s="43">
        <v>0.106</v>
      </c>
      <c r="K10" s="43">
        <v>0.112</v>
      </c>
      <c r="L10" s="43">
        <v>0.115</v>
      </c>
      <c r="M10" s="43">
        <v>0.11799999999999999</v>
      </c>
      <c r="N10" s="42">
        <v>405</v>
      </c>
      <c r="P10" s="28" t="s">
        <v>20</v>
      </c>
      <c r="Q10" s="28">
        <f>SLOPE(Q3:Q8,$P$3:$P$8)</f>
        <v>6.7142857142857141E-5</v>
      </c>
      <c r="R10" s="28">
        <f>SLOPE(R3:R8,$P$3:$P$8)</f>
        <v>7.6190476190476198E-5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4.5238095238095286E-6</v>
      </c>
    </row>
    <row r="12" spans="1:19" x14ac:dyDescent="0.2">
      <c r="P12" s="28" t="s">
        <v>18</v>
      </c>
      <c r="Q12" s="28">
        <f>AVERAGE(Q10:R10)</f>
        <v>7.1666666666666669E-5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</v>
      </c>
      <c r="C14" s="43">
        <v>0.107</v>
      </c>
      <c r="D14" s="43">
        <v>0.105</v>
      </c>
      <c r="E14" s="43">
        <v>0.10199999999999999</v>
      </c>
      <c r="F14" s="43">
        <v>0.107</v>
      </c>
      <c r="G14" s="43">
        <v>0.106</v>
      </c>
      <c r="H14" s="43">
        <v>0.11899999999999999</v>
      </c>
      <c r="I14" s="43">
        <v>0.11799999999999999</v>
      </c>
      <c r="J14" s="43">
        <v>0.105</v>
      </c>
      <c r="K14" s="43">
        <v>0.112</v>
      </c>
      <c r="L14" s="43">
        <v>0.115</v>
      </c>
      <c r="M14" s="43">
        <v>0.11799999999999999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</v>
      </c>
      <c r="C18" s="43">
        <v>0.107</v>
      </c>
      <c r="D18" s="43">
        <v>0.105</v>
      </c>
      <c r="E18" s="43">
        <v>0.10199999999999999</v>
      </c>
      <c r="F18" s="43">
        <v>0.107</v>
      </c>
      <c r="G18" s="43">
        <v>0.106</v>
      </c>
      <c r="H18" s="43">
        <v>0.11899999999999999</v>
      </c>
      <c r="I18" s="43">
        <v>0.11899999999999999</v>
      </c>
      <c r="J18" s="43">
        <v>0.13</v>
      </c>
      <c r="K18" s="43">
        <v>0.13400000000000001</v>
      </c>
      <c r="L18" s="43">
        <v>0.115</v>
      </c>
      <c r="M18" s="43">
        <v>0.11799999999999999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</v>
      </c>
      <c r="C22" s="43">
        <v>0.107</v>
      </c>
      <c r="D22" s="43">
        <v>0.105</v>
      </c>
      <c r="E22" s="43">
        <v>0.10199999999999999</v>
      </c>
      <c r="F22" s="43">
        <v>0.107</v>
      </c>
      <c r="G22" s="43">
        <v>0.106</v>
      </c>
      <c r="H22" s="43">
        <v>0.11899999999999999</v>
      </c>
      <c r="I22" s="43">
        <v>0.11799999999999999</v>
      </c>
      <c r="J22" s="43">
        <v>0.13</v>
      </c>
      <c r="K22" s="43">
        <v>0.13400000000000001</v>
      </c>
      <c r="L22" s="43">
        <v>0.14899999999999999</v>
      </c>
      <c r="M22" s="43">
        <v>0.151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D12A-C28A-9741-AAA4-B40EA23D8E89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</v>
      </c>
      <c r="C2" s="49">
        <v>0.107</v>
      </c>
      <c r="D2" s="49">
        <v>0.104</v>
      </c>
      <c r="E2" s="49">
        <v>0.10100000000000001</v>
      </c>
      <c r="F2" s="49">
        <v>0.1</v>
      </c>
      <c r="G2" s="49">
        <v>0.1</v>
      </c>
      <c r="H2" s="49">
        <v>0.10199999999999999</v>
      </c>
      <c r="I2" s="49">
        <v>0.10199999999999999</v>
      </c>
      <c r="J2" s="49">
        <v>0.107</v>
      </c>
      <c r="K2" s="49">
        <v>0.112</v>
      </c>
      <c r="L2" s="49">
        <v>0.113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</v>
      </c>
      <c r="R3" s="46">
        <f>C2</f>
        <v>0.107</v>
      </c>
      <c r="S3" s="46"/>
    </row>
    <row r="4" spans="1:19" x14ac:dyDescent="0.2">
      <c r="P4" s="47">
        <v>120</v>
      </c>
      <c r="Q4" s="46">
        <f>D6</f>
        <v>0.106</v>
      </c>
      <c r="R4" s="46">
        <f>E6</f>
        <v>0.104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0.105</v>
      </c>
      <c r="R5" s="46">
        <f>G10</f>
        <v>0.107</v>
      </c>
      <c r="S5" s="46"/>
    </row>
    <row r="6" spans="1:19" x14ac:dyDescent="0.2">
      <c r="A6" s="44" t="s">
        <v>17</v>
      </c>
      <c r="B6" s="43">
        <v>0.109</v>
      </c>
      <c r="C6" s="43">
        <v>0.108</v>
      </c>
      <c r="D6" s="43">
        <v>0.106</v>
      </c>
      <c r="E6" s="43">
        <v>0.104</v>
      </c>
      <c r="F6" s="43">
        <v>0.1</v>
      </c>
      <c r="G6" s="43">
        <v>0.10100000000000001</v>
      </c>
      <c r="H6" s="43">
        <v>0.10199999999999999</v>
      </c>
      <c r="I6" s="43">
        <v>0.10199999999999999</v>
      </c>
      <c r="J6" s="43">
        <v>0.107</v>
      </c>
      <c r="K6" s="43">
        <v>0.112</v>
      </c>
      <c r="L6" s="43">
        <v>0.113</v>
      </c>
      <c r="M6" s="43">
        <v>0.115</v>
      </c>
      <c r="N6" s="42">
        <v>405</v>
      </c>
      <c r="P6" s="47">
        <v>360</v>
      </c>
      <c r="Q6" s="46">
        <f>H14</f>
        <v>0.112</v>
      </c>
      <c r="R6" s="46">
        <f>I14</f>
        <v>0.115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0.123</v>
      </c>
      <c r="R7" s="46">
        <f>K18</f>
        <v>0.13600000000000001</v>
      </c>
      <c r="S7" s="46"/>
    </row>
    <row r="8" spans="1:19" x14ac:dyDescent="0.2">
      <c r="P8" s="47">
        <v>600</v>
      </c>
      <c r="Q8" s="46">
        <f>L22</f>
        <v>0.13600000000000001</v>
      </c>
      <c r="R8" s="46">
        <f>M22</f>
        <v>0.14299999999999999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0.109</v>
      </c>
      <c r="C10" s="43">
        <v>0.107</v>
      </c>
      <c r="D10" s="43">
        <v>0.106</v>
      </c>
      <c r="E10" s="43">
        <v>0.10299999999999999</v>
      </c>
      <c r="F10" s="43">
        <v>0.105</v>
      </c>
      <c r="G10" s="43">
        <v>0.107</v>
      </c>
      <c r="H10" s="43">
        <v>0.10199999999999999</v>
      </c>
      <c r="I10" s="43">
        <v>0.10199999999999999</v>
      </c>
      <c r="J10" s="43">
        <v>0.107</v>
      </c>
      <c r="K10" s="43">
        <v>0.112</v>
      </c>
      <c r="L10" s="43">
        <v>0.113</v>
      </c>
      <c r="M10" s="43">
        <v>0.115</v>
      </c>
      <c r="N10" s="42">
        <v>405</v>
      </c>
      <c r="P10" s="28" t="s">
        <v>20</v>
      </c>
      <c r="Q10" s="28">
        <f>SLOPE(Q3:Q8,$P$3:$P$8)</f>
        <v>4.4761904761904774E-5</v>
      </c>
      <c r="R10" s="28">
        <f>SLOPE(R3:R8,$P$3:$P$8)</f>
        <v>6.7619047619047612E-5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1.1428571428571419E-5</v>
      </c>
    </row>
    <row r="12" spans="1:19" x14ac:dyDescent="0.2">
      <c r="P12" s="28" t="s">
        <v>18</v>
      </c>
      <c r="Q12" s="28">
        <f>AVERAGE(Q10:R10)</f>
        <v>5.6190476190476193E-5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0.109</v>
      </c>
      <c r="C14" s="43">
        <v>0.106</v>
      </c>
      <c r="D14" s="43">
        <v>0.106</v>
      </c>
      <c r="E14" s="43">
        <v>0.10299999999999999</v>
      </c>
      <c r="F14" s="43">
        <v>0.105</v>
      </c>
      <c r="G14" s="43">
        <v>0.107</v>
      </c>
      <c r="H14" s="43">
        <v>0.112</v>
      </c>
      <c r="I14" s="43">
        <v>0.115</v>
      </c>
      <c r="J14" s="43">
        <v>0.107</v>
      </c>
      <c r="K14" s="43">
        <v>0.112</v>
      </c>
      <c r="L14" s="43">
        <v>0.113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</v>
      </c>
      <c r="C18" s="43">
        <v>0.106</v>
      </c>
      <c r="D18" s="43">
        <v>0.106</v>
      </c>
      <c r="E18" s="43">
        <v>0.10299999999999999</v>
      </c>
      <c r="F18" s="43">
        <v>0.105</v>
      </c>
      <c r="G18" s="43">
        <v>0.107</v>
      </c>
      <c r="H18" s="43">
        <v>0.113</v>
      </c>
      <c r="I18" s="43">
        <v>0.11600000000000001</v>
      </c>
      <c r="J18" s="43">
        <v>0.123</v>
      </c>
      <c r="K18" s="43">
        <v>0.13600000000000001</v>
      </c>
      <c r="L18" s="43">
        <v>0.113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0.108</v>
      </c>
      <c r="C22" s="43">
        <v>0.106</v>
      </c>
      <c r="D22" s="43">
        <v>0.106</v>
      </c>
      <c r="E22" s="43">
        <v>0.10299999999999999</v>
      </c>
      <c r="F22" s="43">
        <v>0.105</v>
      </c>
      <c r="G22" s="43">
        <v>0.106</v>
      </c>
      <c r="H22" s="43">
        <v>0.112</v>
      </c>
      <c r="I22" s="43">
        <v>0.115</v>
      </c>
      <c r="J22" s="43">
        <v>0.123</v>
      </c>
      <c r="K22" s="43">
        <v>0.13600000000000001</v>
      </c>
      <c r="L22" s="43">
        <v>0.13600000000000001</v>
      </c>
      <c r="M22" s="43">
        <v>0.14299999999999999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27C8-262C-814B-BDA7-3453665AF683}">
  <dimension ref="A1:S26"/>
  <sheetViews>
    <sheetView workbookViewId="0">
      <selection activeCell="P13" sqref="P13:Q14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0.112</v>
      </c>
      <c r="C2" s="49">
        <v>0.107</v>
      </c>
      <c r="D2" s="49">
        <v>0.104</v>
      </c>
      <c r="E2" s="49">
        <v>0.10299999999999999</v>
      </c>
      <c r="F2" s="49">
        <v>0.10100000000000001</v>
      </c>
      <c r="G2" s="49">
        <v>0.10100000000000001</v>
      </c>
      <c r="H2" s="49">
        <v>0.10299999999999999</v>
      </c>
      <c r="I2" s="49">
        <v>0.107</v>
      </c>
      <c r="J2" s="49">
        <v>0.111</v>
      </c>
      <c r="K2" s="49">
        <v>0.11</v>
      </c>
      <c r="L2" s="49">
        <v>0.112</v>
      </c>
      <c r="M2" s="49">
        <v>0.115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0.112</v>
      </c>
      <c r="R3" s="46">
        <f>C2</f>
        <v>0.107</v>
      </c>
      <c r="S3" s="46"/>
    </row>
    <row r="4" spans="1:19" x14ac:dyDescent="0.2">
      <c r="P4" s="47">
        <v>120</v>
      </c>
      <c r="Q4" s="46">
        <f>D6</f>
        <v>0.106</v>
      </c>
      <c r="R4" s="46">
        <f>E6</f>
        <v>0.106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0.106</v>
      </c>
      <c r="R5" s="46">
        <f>G10</f>
        <v>0.105</v>
      </c>
      <c r="S5" s="46"/>
    </row>
    <row r="6" spans="1:19" x14ac:dyDescent="0.2">
      <c r="A6" s="44" t="s">
        <v>17</v>
      </c>
      <c r="B6" s="43">
        <v>0.111</v>
      </c>
      <c r="C6" s="43">
        <v>0.106</v>
      </c>
      <c r="D6" s="43">
        <v>0.106</v>
      </c>
      <c r="E6" s="43">
        <v>0.106</v>
      </c>
      <c r="F6" s="43">
        <v>0.10100000000000001</v>
      </c>
      <c r="G6" s="43">
        <v>0.10100000000000001</v>
      </c>
      <c r="H6" s="43">
        <v>0.10299999999999999</v>
      </c>
      <c r="I6" s="43">
        <v>0.107</v>
      </c>
      <c r="J6" s="43">
        <v>0.111</v>
      </c>
      <c r="K6" s="43">
        <v>0.11</v>
      </c>
      <c r="L6" s="43">
        <v>0.112</v>
      </c>
      <c r="M6" s="43">
        <v>0.115</v>
      </c>
      <c r="N6" s="42">
        <v>405</v>
      </c>
      <c r="P6" s="47">
        <v>360</v>
      </c>
      <c r="Q6" s="46">
        <f>H14</f>
        <v>0.111</v>
      </c>
      <c r="R6" s="46">
        <f>I14</f>
        <v>0.115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0.125</v>
      </c>
      <c r="R7" s="46">
        <f>K18</f>
        <v>0.126</v>
      </c>
      <c r="S7" s="46"/>
    </row>
    <row r="8" spans="1:19" x14ac:dyDescent="0.2">
      <c r="P8" s="47">
        <v>600</v>
      </c>
      <c r="Q8" s="46">
        <f>L22</f>
        <v>0.13300000000000001</v>
      </c>
      <c r="R8" s="46">
        <f>M22</f>
        <v>0.13500000000000001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0.111</v>
      </c>
      <c r="C10" s="43">
        <v>0.106</v>
      </c>
      <c r="D10" s="43">
        <v>0.106</v>
      </c>
      <c r="E10" s="43">
        <v>0.106</v>
      </c>
      <c r="F10" s="43">
        <v>0.106</v>
      </c>
      <c r="G10" s="43">
        <v>0.105</v>
      </c>
      <c r="H10" s="43">
        <v>0.10299999999999999</v>
      </c>
      <c r="I10" s="43">
        <v>0.107</v>
      </c>
      <c r="J10" s="43">
        <v>0.111</v>
      </c>
      <c r="K10" s="43">
        <v>0.11</v>
      </c>
      <c r="L10" s="43">
        <v>0.112</v>
      </c>
      <c r="M10" s="43">
        <v>0.115</v>
      </c>
      <c r="N10" s="51">
        <v>340</v>
      </c>
      <c r="P10" s="28" t="s">
        <v>20</v>
      </c>
      <c r="Q10" s="28">
        <f>SLOPE(Q3:Q8,$P$3:$P$8)</f>
        <v>3.9761904761904775E-5</v>
      </c>
      <c r="R10" s="28">
        <f>SLOPE(R3:R8,$P$3:$P$8)</f>
        <v>5.0000000000000023E-5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5.1190476190476241E-6</v>
      </c>
    </row>
    <row r="12" spans="1:19" x14ac:dyDescent="0.2">
      <c r="P12" s="28" t="s">
        <v>18</v>
      </c>
      <c r="Q12" s="28">
        <f>AVERAGE(Q10:R10)</f>
        <v>4.4880952380952399E-5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0.111</v>
      </c>
      <c r="C14" s="43">
        <v>0.106</v>
      </c>
      <c r="D14" s="43">
        <v>0.106</v>
      </c>
      <c r="E14" s="43">
        <v>0.106</v>
      </c>
      <c r="F14" s="43">
        <v>0.106</v>
      </c>
      <c r="G14" s="43">
        <v>0.105</v>
      </c>
      <c r="H14" s="43">
        <v>0.111</v>
      </c>
      <c r="I14" s="43">
        <v>0.115</v>
      </c>
      <c r="J14" s="43">
        <v>0.111</v>
      </c>
      <c r="K14" s="43">
        <v>0.11</v>
      </c>
      <c r="L14" s="43">
        <v>0.112</v>
      </c>
      <c r="M14" s="43">
        <v>0.115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0.111</v>
      </c>
      <c r="C18" s="43">
        <v>0.106</v>
      </c>
      <c r="D18" s="43">
        <v>0.106</v>
      </c>
      <c r="E18" s="43">
        <v>0.106</v>
      </c>
      <c r="F18" s="43">
        <v>0.106</v>
      </c>
      <c r="G18" s="43">
        <v>0.105</v>
      </c>
      <c r="H18" s="43">
        <v>0.112</v>
      </c>
      <c r="I18" s="43">
        <v>0.115</v>
      </c>
      <c r="J18" s="43">
        <v>0.125</v>
      </c>
      <c r="K18" s="43">
        <v>0.126</v>
      </c>
      <c r="L18" s="43">
        <v>0.112</v>
      </c>
      <c r="M18" s="43">
        <v>0.115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0.111</v>
      </c>
      <c r="C22" s="43">
        <v>0.106</v>
      </c>
      <c r="D22" s="43">
        <v>0.106</v>
      </c>
      <c r="E22" s="43">
        <v>0.106</v>
      </c>
      <c r="F22" s="43">
        <v>0.106</v>
      </c>
      <c r="G22" s="43">
        <v>0.105</v>
      </c>
      <c r="H22" s="43">
        <v>0.112</v>
      </c>
      <c r="I22" s="43">
        <v>0.115</v>
      </c>
      <c r="J22" s="43">
        <v>0.125</v>
      </c>
      <c r="K22" s="43">
        <v>0.126</v>
      </c>
      <c r="L22" s="43">
        <v>0.13300000000000001</v>
      </c>
      <c r="M22" s="43">
        <v>0.13500000000000001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6C7C-D058-8247-8189-90DDC15602FF}">
  <dimension ref="A1:S26"/>
  <sheetViews>
    <sheetView workbookViewId="0">
      <selection activeCell="B21" sqref="B21:M21"/>
    </sheetView>
  </sheetViews>
  <sheetFormatPr baseColWidth="10" defaultRowHeight="15" x14ac:dyDescent="0.2"/>
  <cols>
    <col min="1" max="14" width="10.83203125" style="28"/>
    <col min="15" max="15" width="10.83203125" style="29"/>
    <col min="16" max="16" width="33.1640625" style="28" customWidth="1"/>
    <col min="17" max="17" width="11.83203125" style="28" bestFit="1" customWidth="1"/>
    <col min="18" max="16384" width="10.83203125" style="28"/>
  </cols>
  <sheetData>
    <row r="1" spans="1:19" x14ac:dyDescent="0.2">
      <c r="A1" s="45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9" x14ac:dyDescent="0.2">
      <c r="A2" s="44" t="s">
        <v>17</v>
      </c>
      <c r="B2" s="49">
        <v>0.108</v>
      </c>
      <c r="C2" s="49">
        <v>0.104</v>
      </c>
      <c r="D2" s="49">
        <v>0.104</v>
      </c>
      <c r="E2" s="49">
        <v>0.10100000000000001</v>
      </c>
      <c r="F2" s="49">
        <v>0.107</v>
      </c>
      <c r="G2" s="49">
        <v>0.10100000000000001</v>
      </c>
      <c r="H2" s="49">
        <v>0.10199999999999999</v>
      </c>
      <c r="I2" s="49">
        <v>0.10199999999999999</v>
      </c>
      <c r="J2" s="49">
        <v>0.104</v>
      </c>
      <c r="K2" s="49">
        <v>0.104</v>
      </c>
      <c r="L2" s="49">
        <v>0.112</v>
      </c>
      <c r="M2" s="49">
        <v>0.11600000000000001</v>
      </c>
      <c r="N2" s="42">
        <v>405</v>
      </c>
      <c r="P2" s="48" t="s">
        <v>23</v>
      </c>
      <c r="Q2" s="46" t="s">
        <v>22</v>
      </c>
      <c r="R2" s="46" t="s">
        <v>21</v>
      </c>
      <c r="S2" s="46"/>
    </row>
    <row r="3" spans="1:19" x14ac:dyDescent="0.2">
      <c r="A3" s="44" t="s">
        <v>16</v>
      </c>
      <c r="B3" s="49">
        <v>0.05</v>
      </c>
      <c r="C3" s="49">
        <v>0.05</v>
      </c>
      <c r="D3" s="49">
        <v>0.05</v>
      </c>
      <c r="E3" s="49">
        <v>0.05</v>
      </c>
      <c r="F3" s="49">
        <v>0.05</v>
      </c>
      <c r="G3" s="49">
        <v>0.05</v>
      </c>
      <c r="H3" s="49">
        <v>5.0999999999999997E-2</v>
      </c>
      <c r="I3" s="49">
        <v>0.05</v>
      </c>
      <c r="J3" s="49">
        <v>0.05</v>
      </c>
      <c r="K3" s="49">
        <v>0.05</v>
      </c>
      <c r="L3" s="49">
        <v>0.05</v>
      </c>
      <c r="M3" s="49">
        <v>5.0999999999999997E-2</v>
      </c>
      <c r="N3" s="42">
        <v>405</v>
      </c>
      <c r="P3" s="48">
        <v>0</v>
      </c>
      <c r="Q3" s="46">
        <f>B2</f>
        <v>0.108</v>
      </c>
      <c r="R3" s="46">
        <f>C2</f>
        <v>0.104</v>
      </c>
      <c r="S3" s="46"/>
    </row>
    <row r="4" spans="1:19" x14ac:dyDescent="0.2">
      <c r="P4" s="47">
        <v>120</v>
      </c>
      <c r="Q4" s="46">
        <f>D6</f>
        <v>0.124</v>
      </c>
      <c r="R4" s="46">
        <f>E6</f>
        <v>0.115</v>
      </c>
      <c r="S4" s="46"/>
    </row>
    <row r="5" spans="1:19" x14ac:dyDescent="0.2">
      <c r="A5" s="4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P5" s="47">
        <v>240</v>
      </c>
      <c r="Q5" s="46">
        <f>F10</f>
        <v>0.15</v>
      </c>
      <c r="R5" s="46">
        <f>G10</f>
        <v>0.13300000000000001</v>
      </c>
      <c r="S5" s="46"/>
    </row>
    <row r="6" spans="1:19" x14ac:dyDescent="0.2">
      <c r="A6" s="44" t="s">
        <v>17</v>
      </c>
      <c r="B6" s="43">
        <v>0.107</v>
      </c>
      <c r="C6" s="43">
        <v>0.10299999999999999</v>
      </c>
      <c r="D6" s="43">
        <v>0.124</v>
      </c>
      <c r="E6" s="43">
        <v>0.115</v>
      </c>
      <c r="F6" s="43">
        <v>0.107</v>
      </c>
      <c r="G6" s="43">
        <v>0.1</v>
      </c>
      <c r="H6" s="43">
        <v>0.10100000000000001</v>
      </c>
      <c r="I6" s="43">
        <v>0.10199999999999999</v>
      </c>
      <c r="J6" s="43">
        <v>0.104</v>
      </c>
      <c r="K6" s="43">
        <v>0.104</v>
      </c>
      <c r="L6" s="43">
        <v>0.112</v>
      </c>
      <c r="M6" s="43">
        <v>0.11600000000000001</v>
      </c>
      <c r="N6" s="42">
        <v>405</v>
      </c>
      <c r="P6" s="47">
        <v>360</v>
      </c>
      <c r="Q6" s="46">
        <f>H14</f>
        <v>0.16700000000000001</v>
      </c>
      <c r="R6" s="46">
        <f>I14</f>
        <v>0.154</v>
      </c>
      <c r="S6" s="46"/>
    </row>
    <row r="7" spans="1:19" x14ac:dyDescent="0.2">
      <c r="A7" s="44" t="s">
        <v>16</v>
      </c>
      <c r="B7" s="43">
        <v>0.05</v>
      </c>
      <c r="C7" s="43">
        <v>5.0999999999999997E-2</v>
      </c>
      <c r="D7" s="43">
        <v>0.05</v>
      </c>
      <c r="E7" s="43">
        <v>0.05</v>
      </c>
      <c r="F7" s="43">
        <v>0.05</v>
      </c>
      <c r="G7" s="43">
        <v>0.05</v>
      </c>
      <c r="H7" s="43">
        <v>5.0999999999999997E-2</v>
      </c>
      <c r="I7" s="43">
        <v>0.05</v>
      </c>
      <c r="J7" s="43">
        <v>0.05</v>
      </c>
      <c r="K7" s="43">
        <v>0.05</v>
      </c>
      <c r="L7" s="43">
        <v>0.05</v>
      </c>
      <c r="M7" s="43">
        <v>5.0999999999999997E-2</v>
      </c>
      <c r="N7" s="42">
        <v>405</v>
      </c>
      <c r="P7" s="48">
        <v>480</v>
      </c>
      <c r="Q7" s="46">
        <f>J18</f>
        <v>0.188</v>
      </c>
      <c r="R7" s="46">
        <f>K18</f>
        <v>0.17599999999999999</v>
      </c>
      <c r="S7" s="46"/>
    </row>
    <row r="8" spans="1:19" x14ac:dyDescent="0.2">
      <c r="P8" s="47">
        <v>600</v>
      </c>
      <c r="Q8" s="46">
        <f>L22</f>
        <v>0.21099999999999999</v>
      </c>
      <c r="R8" s="46">
        <f>M22</f>
        <v>0.19600000000000001</v>
      </c>
      <c r="S8" s="46"/>
    </row>
    <row r="9" spans="1:19" x14ac:dyDescent="0.2">
      <c r="A9" s="45"/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</row>
    <row r="10" spans="1:19" x14ac:dyDescent="0.2">
      <c r="A10" s="44" t="s">
        <v>17</v>
      </c>
      <c r="B10" s="43">
        <v>0.107</v>
      </c>
      <c r="C10" s="43">
        <v>0.10299999999999999</v>
      </c>
      <c r="D10" s="43">
        <v>0.124</v>
      </c>
      <c r="E10" s="43">
        <v>0.115</v>
      </c>
      <c r="F10" s="43">
        <v>0.15</v>
      </c>
      <c r="G10" s="43">
        <v>0.13300000000000001</v>
      </c>
      <c r="H10" s="43">
        <v>0.10100000000000001</v>
      </c>
      <c r="I10" s="43">
        <v>0.10199999999999999</v>
      </c>
      <c r="J10" s="43">
        <v>0.104</v>
      </c>
      <c r="K10" s="43">
        <v>0.104</v>
      </c>
      <c r="L10" s="43">
        <v>0.112</v>
      </c>
      <c r="M10" s="43">
        <v>0.11600000000000001</v>
      </c>
      <c r="N10" s="51">
        <v>340</v>
      </c>
      <c r="P10" s="28" t="s">
        <v>20</v>
      </c>
      <c r="Q10" s="28">
        <f>SLOPE(Q3:Q8,$P$3:$P$8)</f>
        <v>1.7238095238095237E-4</v>
      </c>
      <c r="R10" s="28">
        <f>SLOPE(R3:R8,$P$3:$P$8)</f>
        <v>1.5809523809523807E-4</v>
      </c>
    </row>
    <row r="11" spans="1:19" x14ac:dyDescent="0.2">
      <c r="A11" s="44" t="s">
        <v>16</v>
      </c>
      <c r="B11" s="43">
        <v>5.0999999999999997E-2</v>
      </c>
      <c r="C11" s="43">
        <v>0.05</v>
      </c>
      <c r="D11" s="43">
        <v>0.05</v>
      </c>
      <c r="E11" s="43">
        <v>0.05</v>
      </c>
      <c r="F11" s="43">
        <v>0.05</v>
      </c>
      <c r="G11" s="43">
        <v>0.05</v>
      </c>
      <c r="H11" s="43">
        <v>5.0999999999999997E-2</v>
      </c>
      <c r="I11" s="43">
        <v>0.05</v>
      </c>
      <c r="J11" s="43">
        <v>0.05</v>
      </c>
      <c r="K11" s="43">
        <v>0.05</v>
      </c>
      <c r="L11" s="43">
        <v>0.05</v>
      </c>
      <c r="M11" s="43">
        <v>5.0999999999999997E-2</v>
      </c>
      <c r="N11" s="42">
        <v>405</v>
      </c>
      <c r="P11" s="28" t="s">
        <v>19</v>
      </c>
      <c r="Q11" s="28">
        <f>_xlfn.STDEV.P(Q10:R10)</f>
        <v>7.1428571428571461E-6</v>
      </c>
    </row>
    <row r="12" spans="1:19" x14ac:dyDescent="0.2">
      <c r="P12" s="28" t="s">
        <v>18</v>
      </c>
      <c r="Q12" s="28">
        <f>AVERAGE(Q10:R10)</f>
        <v>1.6523809523809522E-4</v>
      </c>
    </row>
    <row r="13" spans="1:19" x14ac:dyDescent="0.2">
      <c r="A13" s="45"/>
      <c r="B13" s="44">
        <v>1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  <c r="H13" s="44">
        <v>7</v>
      </c>
      <c r="I13" s="44">
        <v>8</v>
      </c>
      <c r="J13" s="44">
        <v>9</v>
      </c>
      <c r="K13" s="44">
        <v>10</v>
      </c>
      <c r="L13" s="44">
        <v>11</v>
      </c>
      <c r="M13" s="44">
        <v>12</v>
      </c>
    </row>
    <row r="14" spans="1:19" x14ac:dyDescent="0.2">
      <c r="A14" s="44" t="s">
        <v>17</v>
      </c>
      <c r="B14" s="43">
        <v>0.107</v>
      </c>
      <c r="C14" s="43">
        <v>0.10299999999999999</v>
      </c>
      <c r="D14" s="43">
        <v>0.124</v>
      </c>
      <c r="E14" s="43">
        <v>0.114</v>
      </c>
      <c r="F14" s="43">
        <v>0.14899999999999999</v>
      </c>
      <c r="G14" s="43">
        <v>0.13200000000000001</v>
      </c>
      <c r="H14" s="43">
        <v>0.16700000000000001</v>
      </c>
      <c r="I14" s="43">
        <v>0.154</v>
      </c>
      <c r="J14" s="43">
        <v>0.104</v>
      </c>
      <c r="K14" s="43">
        <v>0.104</v>
      </c>
      <c r="L14" s="43">
        <v>0.112</v>
      </c>
      <c r="M14" s="43">
        <v>0.11600000000000001</v>
      </c>
      <c r="N14" s="42">
        <v>405</v>
      </c>
    </row>
    <row r="15" spans="1:19" x14ac:dyDescent="0.2">
      <c r="A15" s="44" t="s">
        <v>16</v>
      </c>
      <c r="B15" s="43">
        <v>0.05</v>
      </c>
      <c r="C15" s="43">
        <v>0.05</v>
      </c>
      <c r="D15" s="43">
        <v>0.05</v>
      </c>
      <c r="E15" s="43">
        <v>0.05</v>
      </c>
      <c r="F15" s="43">
        <v>0.05</v>
      </c>
      <c r="G15" s="43">
        <v>0.05</v>
      </c>
      <c r="H15" s="43">
        <v>5.0999999999999997E-2</v>
      </c>
      <c r="I15" s="43">
        <v>0.05</v>
      </c>
      <c r="J15" s="43">
        <v>0.05</v>
      </c>
      <c r="K15" s="43">
        <v>0.05</v>
      </c>
      <c r="L15" s="43">
        <v>0.05</v>
      </c>
      <c r="M15" s="43">
        <v>5.0999999999999997E-2</v>
      </c>
      <c r="N15" s="42">
        <v>405</v>
      </c>
    </row>
    <row r="17" spans="1:14" x14ac:dyDescent="0.2">
      <c r="A17" s="45"/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4">
        <v>11</v>
      </c>
      <c r="M17" s="44">
        <v>12</v>
      </c>
    </row>
    <row r="18" spans="1:14" x14ac:dyDescent="0.2">
      <c r="A18" s="44" t="s">
        <v>17</v>
      </c>
      <c r="B18" s="43">
        <v>0.107</v>
      </c>
      <c r="C18" s="43">
        <v>0.10299999999999999</v>
      </c>
      <c r="D18" s="43">
        <v>0.123</v>
      </c>
      <c r="E18" s="43">
        <v>0.114</v>
      </c>
      <c r="F18" s="43">
        <v>0.14899999999999999</v>
      </c>
      <c r="G18" s="43">
        <v>0.13200000000000001</v>
      </c>
      <c r="H18" s="43">
        <v>0.16700000000000001</v>
      </c>
      <c r="I18" s="43">
        <v>0.153</v>
      </c>
      <c r="J18" s="43">
        <v>0.188</v>
      </c>
      <c r="K18" s="43">
        <v>0.17599999999999999</v>
      </c>
      <c r="L18" s="43">
        <v>0.112</v>
      </c>
      <c r="M18" s="43">
        <v>0.11600000000000001</v>
      </c>
      <c r="N18" s="42">
        <v>405</v>
      </c>
    </row>
    <row r="19" spans="1:14" x14ac:dyDescent="0.2">
      <c r="A19" s="44" t="s">
        <v>16</v>
      </c>
      <c r="B19" s="43">
        <v>0.39700000000000002</v>
      </c>
      <c r="C19" s="43">
        <v>0.33200000000000002</v>
      </c>
      <c r="D19" s="43">
        <v>0.39900000000000002</v>
      </c>
      <c r="E19" s="43">
        <v>0.05</v>
      </c>
      <c r="F19" s="43">
        <v>0.05</v>
      </c>
      <c r="G19" s="43">
        <v>0.05</v>
      </c>
      <c r="H19" s="43">
        <v>5.0999999999999997E-2</v>
      </c>
      <c r="I19" s="43">
        <v>0.05</v>
      </c>
      <c r="J19" s="43">
        <v>0.05</v>
      </c>
      <c r="K19" s="43">
        <v>0.05</v>
      </c>
      <c r="L19" s="43">
        <v>0.05</v>
      </c>
      <c r="M19" s="43">
        <v>5.0999999999999997E-2</v>
      </c>
      <c r="N19" s="42">
        <v>405</v>
      </c>
    </row>
    <row r="21" spans="1:14" x14ac:dyDescent="0.2">
      <c r="A21" s="45"/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</row>
    <row r="22" spans="1:14" x14ac:dyDescent="0.2">
      <c r="A22" s="44" t="s">
        <v>17</v>
      </c>
      <c r="B22" s="43">
        <v>0.107</v>
      </c>
      <c r="C22" s="43">
        <v>0.10299999999999999</v>
      </c>
      <c r="D22" s="43">
        <v>0.123</v>
      </c>
      <c r="E22" s="43">
        <v>0.114</v>
      </c>
      <c r="F22" s="43">
        <v>0.14899999999999999</v>
      </c>
      <c r="G22" s="43">
        <v>0.13200000000000001</v>
      </c>
      <c r="H22" s="43">
        <v>0.16700000000000001</v>
      </c>
      <c r="I22" s="43">
        <v>0.153</v>
      </c>
      <c r="J22" s="43">
        <v>0.188</v>
      </c>
      <c r="K22" s="43">
        <v>0.17599999999999999</v>
      </c>
      <c r="L22" s="43">
        <v>0.21099999999999999</v>
      </c>
      <c r="M22" s="43">
        <v>0.19600000000000001</v>
      </c>
      <c r="N22" s="42">
        <v>405</v>
      </c>
    </row>
    <row r="23" spans="1:14" x14ac:dyDescent="0.2">
      <c r="A23" s="44" t="s">
        <v>16</v>
      </c>
      <c r="B23" s="43">
        <v>0.39500000000000002</v>
      </c>
      <c r="C23" s="43">
        <v>0.32900000000000001</v>
      </c>
      <c r="D23" s="43">
        <v>0.39700000000000002</v>
      </c>
      <c r="E23" s="43">
        <v>0.48099999999999998</v>
      </c>
      <c r="F23" s="43">
        <v>0.40600000000000003</v>
      </c>
      <c r="G23" s="43">
        <v>0.48799999999999999</v>
      </c>
      <c r="H23" s="43">
        <v>5.0999999999999997E-2</v>
      </c>
      <c r="I23" s="43">
        <v>0.05</v>
      </c>
      <c r="J23" s="43">
        <v>0.05</v>
      </c>
      <c r="K23" s="43">
        <v>0.05</v>
      </c>
      <c r="L23" s="43">
        <v>0.05</v>
      </c>
      <c r="M23" s="43">
        <v>5.0999999999999997E-2</v>
      </c>
      <c r="N23" s="42">
        <v>405</v>
      </c>
    </row>
    <row r="25" spans="1:14" x14ac:dyDescent="0.2">
      <c r="A25" s="3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4" x14ac:dyDescent="0.2">
      <c r="A26" s="3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38</vt:i4>
      </vt:variant>
    </vt:vector>
  </HeadingPairs>
  <TitlesOfParts>
    <vt:vector size="38" baseType="lpstr">
      <vt:lpstr>GapA_Amino_untreated</vt:lpstr>
      <vt:lpstr>GapA_Amino_PlasmaR1</vt:lpstr>
      <vt:lpstr>GapA_Amino_PlasmaR2</vt:lpstr>
      <vt:lpstr>GapA_Amino_PlasmaR3</vt:lpstr>
      <vt:lpstr>GapA_DVB_untreated</vt:lpstr>
      <vt:lpstr>GapA_DVB_PlasmaR1</vt:lpstr>
      <vt:lpstr>GapA_DVB_PlasmaR2</vt:lpstr>
      <vt:lpstr>GapA_DVB_PlasmaR3</vt:lpstr>
      <vt:lpstr>GapA_Epoxy_untreated</vt:lpstr>
      <vt:lpstr>GapA_Epoxy_PlasmaR1</vt:lpstr>
      <vt:lpstr>GapA_Epoxy_PlasmaR2</vt:lpstr>
      <vt:lpstr>GapA_Epoxy_PlasmaR3</vt:lpstr>
      <vt:lpstr>GapA_EpoxyButyl_untreated</vt:lpstr>
      <vt:lpstr>GapA_EpoxyButyl_PlasmaR1</vt:lpstr>
      <vt:lpstr>GapA_EpoxyButyl_PlasmaR2</vt:lpstr>
      <vt:lpstr>GapA_EpoxyButyl_PlasmaR3</vt:lpstr>
      <vt:lpstr>GapA_Octadecyl_untreated</vt:lpstr>
      <vt:lpstr>GapA_Octadecyl_PlasmaR1</vt:lpstr>
      <vt:lpstr>GapA_Octadecyl_PlasmaR2</vt:lpstr>
      <vt:lpstr>GapA_Octadecyl_PlasmaR3</vt:lpstr>
      <vt:lpstr>GapA_Polystyrene_untreated</vt:lpstr>
      <vt:lpstr>GapA_Polystyrene_PlasmaR1</vt:lpstr>
      <vt:lpstr>GapA_Polystyrene_PlasmaR2</vt:lpstr>
      <vt:lpstr>GapA_Polystyrene_PlasmaR3</vt:lpstr>
      <vt:lpstr>GapA_EziG1_untreated</vt:lpstr>
      <vt:lpstr>GapA_EziG1_P180R1</vt:lpstr>
      <vt:lpstr>GapA_EziG1_P180R2</vt:lpstr>
      <vt:lpstr>GapA_EziG1_P180R3</vt:lpstr>
      <vt:lpstr>GapA_EziG2_untreated</vt:lpstr>
      <vt:lpstr>GapA_EziG2_P180R1</vt:lpstr>
      <vt:lpstr>GapA_EziG2_P180R2</vt:lpstr>
      <vt:lpstr>GapA_EziG2_P180R3</vt:lpstr>
      <vt:lpstr>GapA_EziG3_untreated</vt:lpstr>
      <vt:lpstr>GapA_EziG3_P180R1</vt:lpstr>
      <vt:lpstr>GapA_EziG3_P180R2</vt:lpstr>
      <vt:lpstr>GapA_EziG3_P180R3</vt:lpstr>
      <vt:lpstr>EziG_Together</vt:lpstr>
      <vt:lpstr>GapA_all_beads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2020-07-21T11:36:02Z</dcterms:created>
  <dcterms:modified xsi:type="dcterms:W3CDTF">2023-12-06T09:12:45Z</dcterms:modified>
</cp:coreProperties>
</file>