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Yayci\Doktor\Ergebnisse\Kinetiken\UPO\"/>
    </mc:Choice>
  </mc:AlternateContent>
  <bookViews>
    <workbookView xWindow="120" yWindow="120" windowWidth="9435" windowHeight="6915" activeTab="1"/>
  </bookViews>
  <sheets>
    <sheet name="raw data" sheetId="2" r:id="rId1"/>
    <sheet name="percent" sheetId="3" r:id="rId2"/>
  </sheets>
  <definedNames>
    <definedName name="MethodPointer1">-36317456</definedName>
    <definedName name="MethodPointer2">410</definedName>
  </definedNames>
  <calcPr calcId="162913"/>
</workbook>
</file>

<file path=xl/calcChain.xml><?xml version="1.0" encoding="utf-8"?>
<calcChain xmlns="http://schemas.openxmlformats.org/spreadsheetml/2006/main">
  <c r="D12" i="3" l="1"/>
  <c r="C12" i="3"/>
  <c r="B12" i="3"/>
  <c r="C11" i="3"/>
  <c r="D11" i="3"/>
  <c r="B11" i="3"/>
  <c r="J30" i="2" l="1"/>
  <c r="J31" i="2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29" i="2"/>
  <c r="F29" i="2"/>
  <c r="F30" i="2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B30" i="2"/>
  <c r="B31" i="2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29" i="2"/>
  <c r="L25" i="2" l="1"/>
  <c r="M25" i="2"/>
  <c r="K25" i="2"/>
  <c r="H25" i="2"/>
  <c r="I25" i="2"/>
  <c r="G25" i="2"/>
  <c r="E25" i="2" l="1"/>
  <c r="C25" i="2"/>
  <c r="D25" i="2"/>
  <c r="C26" i="2" l="1"/>
  <c r="Q26" i="2" s="1"/>
  <c r="Q30" i="2" s="1"/>
  <c r="G27" i="2"/>
  <c r="R27" i="2" s="1"/>
  <c r="R31" i="2" s="1"/>
  <c r="K27" i="2"/>
  <c r="S27" i="2" s="1"/>
  <c r="S31" i="2" s="1"/>
  <c r="K26" i="2"/>
  <c r="S26" i="2" s="1"/>
  <c r="S30" i="2" s="1"/>
  <c r="G26" i="2"/>
  <c r="R26" i="2" s="1"/>
  <c r="R30" i="2" s="1"/>
  <c r="C27" i="2"/>
  <c r="Q27" i="2" s="1"/>
  <c r="Q31" i="2" s="1"/>
</calcChain>
</file>

<file path=xl/sharedStrings.xml><?xml version="1.0" encoding="utf-8"?>
<sst xmlns="http://schemas.openxmlformats.org/spreadsheetml/2006/main" count="66" uniqueCount="38">
  <si>
    <t>Software Version</t>
  </si>
  <si>
    <t>Experiment File Path:</t>
  </si>
  <si>
    <t>Protocol File Path:</t>
  </si>
  <si>
    <t>Plate Number</t>
  </si>
  <si>
    <t>Plate 1</t>
  </si>
  <si>
    <t>Date</t>
  </si>
  <si>
    <t>Time</t>
  </si>
  <si>
    <t>Reader Type:</t>
  </si>
  <si>
    <t>Epoch</t>
  </si>
  <si>
    <t>Reader Serial Number:</t>
  </si>
  <si>
    <t>191204C</t>
  </si>
  <si>
    <t>Reading Type</t>
  </si>
  <si>
    <t>Reader</t>
  </si>
  <si>
    <t>Procedure Details</t>
  </si>
  <si>
    <t>Plate Type</t>
  </si>
  <si>
    <t>96 WELL PLATE (Use plate lid)</t>
  </si>
  <si>
    <t>Eject plate on completion</t>
  </si>
  <si>
    <t>Start Kinetic</t>
  </si>
  <si>
    <t xml:space="preserve">    Read</t>
  </si>
  <si>
    <t>Absorbance Endpoint</t>
  </si>
  <si>
    <t>Wavelengths:  405</t>
  </si>
  <si>
    <t>Read Speed: Normal,  Delay: 100 msec,  Measurements/Data Point: 8</t>
  </si>
  <si>
    <t>End Kinetic</t>
  </si>
  <si>
    <t>Runtime 0:02:00 (HH:MM:SS), Interval 0:00:05, 25 Reads</t>
  </si>
  <si>
    <t>G1..G6</t>
  </si>
  <si>
    <t>R1</t>
  </si>
  <si>
    <t>R2</t>
  </si>
  <si>
    <t>R3</t>
  </si>
  <si>
    <t>no incubation</t>
  </si>
  <si>
    <t>activity</t>
  </si>
  <si>
    <t>MW</t>
  </si>
  <si>
    <t>stabwn</t>
  </si>
  <si>
    <t>with h2o2</t>
  </si>
  <si>
    <t>with plasma-treated buffer</t>
  </si>
  <si>
    <t>time</t>
  </si>
  <si>
    <t>before incubation</t>
  </si>
  <si>
    <t>incubation in H2O2</t>
  </si>
  <si>
    <t>incubation in plasma-treated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</si>
</sst>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1" applyNumberFormat="1"/>
    <xf numFmtId="0" fontId="3" fillId="0" borderId="0" xfId="1" applyNumberFormat="1" applyFont="1" applyAlignment="1">
      <alignment horizontal="left" vertical="center" wrapText="1"/>
    </xf>
    <xf numFmtId="0" fontId="1" fillId="0" borderId="2" xfId="1" applyBorder="1"/>
    <xf numFmtId="0" fontId="1" fillId="0" borderId="2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center" wrapText="1"/>
    </xf>
    <xf numFmtId="0" fontId="1" fillId="0" borderId="2" xfId="1" applyNumberFormat="1" applyBorder="1"/>
    <xf numFmtId="0" fontId="4" fillId="2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data'!$C$23:$E$23</c:f>
              <c:strCache>
                <c:ptCount val="3"/>
                <c:pt idx="0">
                  <c:v>no incubation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'raw data'!$Q$31:$S$31</c:f>
                <c:numCache>
                  <c:formatCode>General</c:formatCode>
                  <c:ptCount val="3"/>
                  <c:pt idx="0">
                    <c:v>2.407280623442146E-2</c:v>
                  </c:pt>
                  <c:pt idx="1">
                    <c:v>1.3384955165908747E-2</c:v>
                  </c:pt>
                  <c:pt idx="2">
                    <c:v>2.0039813448449812E-2</c:v>
                  </c:pt>
                </c:numCache>
              </c:numRef>
            </c:plus>
            <c:minus>
              <c:numRef>
                <c:f>'raw data'!$Q$31:$S$31</c:f>
                <c:numCache>
                  <c:formatCode>General</c:formatCode>
                  <c:ptCount val="3"/>
                  <c:pt idx="0">
                    <c:v>2.407280623442146E-2</c:v>
                  </c:pt>
                  <c:pt idx="1">
                    <c:v>1.3384955165908747E-2</c:v>
                  </c:pt>
                  <c:pt idx="2">
                    <c:v>2.0039813448449812E-2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'raw data'!$Q$29:$S$29</c:f>
              <c:strCache>
                <c:ptCount val="3"/>
                <c:pt idx="0">
                  <c:v>before incubation</c:v>
                </c:pt>
                <c:pt idx="1">
                  <c:v>incubation in H2O2</c:v>
                </c:pt>
                <c:pt idx="2">
                  <c:v>incubation in plasma-treated buffer</c:v>
                </c:pt>
              </c:strCache>
            </c:strRef>
          </c:cat>
          <c:val>
            <c:numRef>
              <c:f>'raw data'!$Q$30:$S$30</c:f>
              <c:numCache>
                <c:formatCode>General</c:formatCode>
                <c:ptCount val="3"/>
                <c:pt idx="0">
                  <c:v>0.35275000000000001</c:v>
                </c:pt>
                <c:pt idx="1">
                  <c:v>0.25881818181818178</c:v>
                </c:pt>
                <c:pt idx="2">
                  <c:v>0.28157575757575759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B-4D06-A4B8-01F0F7D3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582960"/>
        <c:axId val="427583288"/>
      </c:barChart>
      <c:catAx>
        <c:axId val="4275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3288"/>
        <c:crosses val="autoZero"/>
        <c:auto val="1"/>
        <c:lblAlgn val="ctr"/>
        <c:lblOffset val="100"/>
        <c:noMultiLvlLbl val="0"/>
      </c:catAx>
      <c:valAx>
        <c:axId val="42758328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activity [</a:t>
                </a:r>
                <a:r>
                  <a:rPr lang="el-GR">
                    <a:latin typeface="Arial" panose="020B0604020202020204" pitchFamily="34" charset="0"/>
                    <a:cs typeface="Arial" panose="020B0604020202020204" pitchFamily="34" charset="0"/>
                  </a:rPr>
                  <a:t>Δ</a:t>
                </a:r>
                <a:r>
                  <a:rPr lang="de-DE">
                    <a:latin typeface="Arial" panose="020B0604020202020204" pitchFamily="34" charset="0"/>
                    <a:cs typeface="Arial" panose="020B0604020202020204" pitchFamily="34" charset="0"/>
                  </a:rPr>
                  <a:t>A405 min-1]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4148724367200579E-2"/>
              <c:y val="0.2180712306794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2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percent!$B$12:$D$12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5.1715668010184839</c:v>
                  </c:pt>
                  <c:pt idx="2">
                    <c:v>7.1170237171636215</c:v>
                  </c:pt>
                </c:numCache>
              </c:numRef>
            </c:plus>
            <c:minus>
              <c:numRef>
                <c:f>percent!$B$12:$D$12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5.1715668010184839</c:v>
                  </c:pt>
                  <c:pt idx="2">
                    <c:v>7.1170237171636215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percent!$B$7:$D$7</c:f>
              <c:strCache>
                <c:ptCount val="3"/>
                <c:pt idx="0">
                  <c:v>before incubation</c:v>
                </c:pt>
                <c:pt idx="1">
                  <c:v>incubation in H2O2</c:v>
                </c:pt>
                <c:pt idx="2">
                  <c:v>incubation in plasma-treated buffer</c:v>
                </c:pt>
              </c:strCache>
            </c:strRef>
          </c:cat>
          <c:val>
            <c:numRef>
              <c:f>percent!$B$11:$D$11</c:f>
              <c:numCache>
                <c:formatCode>General</c:formatCode>
                <c:ptCount val="3"/>
                <c:pt idx="0">
                  <c:v>100</c:v>
                </c:pt>
                <c:pt idx="1">
                  <c:v>73.371561110753163</c:v>
                </c:pt>
                <c:pt idx="2">
                  <c:v>79.823035457337369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B-4D06-A4B8-01F0F7D3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582960"/>
        <c:axId val="427583288"/>
      </c:barChart>
      <c:catAx>
        <c:axId val="4275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3288"/>
        <c:crosses val="autoZero"/>
        <c:auto val="1"/>
        <c:lblAlgn val="ctr"/>
        <c:lblOffset val="100"/>
        <c:noMultiLvlLbl val="0"/>
      </c:catAx>
      <c:valAx>
        <c:axId val="42758328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activity [%]</a:t>
                </a:r>
              </a:p>
            </c:rich>
          </c:tx>
          <c:layout>
            <c:manualLayout>
              <c:xMode val="edge"/>
              <c:yMode val="edge"/>
              <c:x val="2.756245364434777E-2"/>
              <c:y val="0.4125156751239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2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2</xdr:row>
      <xdr:rowOff>104775</xdr:rowOff>
    </xdr:from>
    <xdr:to>
      <xdr:col>15</xdr:col>
      <xdr:colOff>95250</xdr:colOff>
      <xdr:row>19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13</xdr:row>
      <xdr:rowOff>19050</xdr:rowOff>
    </xdr:from>
    <xdr:to>
      <xdr:col>6</xdr:col>
      <xdr:colOff>742950</xdr:colOff>
      <xdr:row>30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8"/>
  <sheetViews>
    <sheetView workbookViewId="0">
      <selection activeCell="R26" sqref="R26"/>
    </sheetView>
  </sheetViews>
  <sheetFormatPr baseColWidth="10" defaultColWidth="9.140625" defaultRowHeight="12.75" x14ac:dyDescent="0.2"/>
  <cols>
    <col min="1" max="1" width="20.7109375" style="1" customWidth="1"/>
    <col min="2" max="2" width="12.7109375" style="4" customWidth="1"/>
    <col min="3" max="3" width="11.5703125" bestFit="1" customWidth="1"/>
    <col min="6" max="6" width="9.140625" style="1"/>
    <col min="7" max="8" width="11.5703125" style="1" bestFit="1" customWidth="1"/>
    <col min="9" max="10" width="9.140625" style="1"/>
    <col min="11" max="11" width="11.5703125" style="1" bestFit="1" customWidth="1"/>
    <col min="12" max="16" width="9.140625" style="1"/>
    <col min="17" max="19" width="11.5703125" style="1" bestFit="1" customWidth="1"/>
    <col min="20" max="16384" width="9.140625" style="1"/>
  </cols>
  <sheetData>
    <row r="2" spans="1:2" x14ac:dyDescent="0.2">
      <c r="A2" s="1" t="s">
        <v>0</v>
      </c>
      <c r="B2" s="4">
        <v>37106</v>
      </c>
    </row>
    <row r="4" spans="1:2" x14ac:dyDescent="0.2">
      <c r="A4" s="1" t="s">
        <v>1</v>
      </c>
    </row>
    <row r="5" spans="1:2" x14ac:dyDescent="0.2">
      <c r="A5" s="1" t="s">
        <v>2</v>
      </c>
    </row>
    <row r="6" spans="1:2" x14ac:dyDescent="0.2">
      <c r="A6" s="1" t="s">
        <v>3</v>
      </c>
      <c r="B6" s="4" t="s">
        <v>4</v>
      </c>
    </row>
    <row r="7" spans="1:2" x14ac:dyDescent="0.2">
      <c r="A7" s="1" t="s">
        <v>5</v>
      </c>
      <c r="B7" s="4">
        <v>43857</v>
      </c>
    </row>
    <row r="8" spans="1:2" x14ac:dyDescent="0.2">
      <c r="A8" s="1" t="s">
        <v>6</v>
      </c>
      <c r="B8" s="4">
        <v>0.64097222222222217</v>
      </c>
    </row>
    <row r="9" spans="1:2" x14ac:dyDescent="0.2">
      <c r="A9" s="1" t="s">
        <v>7</v>
      </c>
      <c r="B9" s="4" t="s">
        <v>8</v>
      </c>
    </row>
    <row r="10" spans="1:2" x14ac:dyDescent="0.2">
      <c r="A10" s="1" t="s">
        <v>9</v>
      </c>
      <c r="B10" s="4" t="s">
        <v>10</v>
      </c>
    </row>
    <row r="11" spans="1:2" x14ac:dyDescent="0.2">
      <c r="A11" s="1" t="s">
        <v>11</v>
      </c>
      <c r="B11" s="4" t="s">
        <v>12</v>
      </c>
    </row>
    <row r="13" spans="1:2" x14ac:dyDescent="0.2">
      <c r="A13" s="2" t="s">
        <v>13</v>
      </c>
      <c r="B13" s="5"/>
    </row>
    <row r="14" spans="1:2" x14ac:dyDescent="0.2">
      <c r="A14" s="1" t="s">
        <v>14</v>
      </c>
      <c r="B14" s="4" t="s">
        <v>15</v>
      </c>
    </row>
    <row r="15" spans="1:2" x14ac:dyDescent="0.2">
      <c r="A15" s="1" t="s">
        <v>16</v>
      </c>
    </row>
    <row r="16" spans="1:2" x14ac:dyDescent="0.2">
      <c r="A16" s="1" t="s">
        <v>17</v>
      </c>
      <c r="B16" s="4" t="s">
        <v>23</v>
      </c>
    </row>
    <row r="17" spans="1:19" x14ac:dyDescent="0.2">
      <c r="A17" s="1" t="s">
        <v>18</v>
      </c>
      <c r="B17" s="4" t="s">
        <v>19</v>
      </c>
    </row>
    <row r="18" spans="1:19" x14ac:dyDescent="0.2">
      <c r="B18" s="4" t="s">
        <v>24</v>
      </c>
    </row>
    <row r="19" spans="1:19" x14ac:dyDescent="0.2">
      <c r="B19" s="4" t="s">
        <v>20</v>
      </c>
    </row>
    <row r="20" spans="1:19" x14ac:dyDescent="0.2">
      <c r="B20" s="4" t="s">
        <v>21</v>
      </c>
    </row>
    <row r="21" spans="1:19" x14ac:dyDescent="0.2">
      <c r="A21" s="1" t="s">
        <v>22</v>
      </c>
    </row>
    <row r="23" spans="1:19" x14ac:dyDescent="0.2">
      <c r="A23" s="2">
        <v>405</v>
      </c>
      <c r="B23" s="9"/>
      <c r="C23" s="13" t="s">
        <v>28</v>
      </c>
      <c r="D23" s="14"/>
      <c r="E23" s="14"/>
      <c r="F23" s="6"/>
      <c r="G23" s="13" t="s">
        <v>32</v>
      </c>
      <c r="H23" s="13"/>
      <c r="I23" s="13"/>
      <c r="J23" s="6"/>
      <c r="K23" s="13" t="s">
        <v>33</v>
      </c>
      <c r="L23" s="14"/>
      <c r="M23" s="14"/>
    </row>
    <row r="24" spans="1:19" x14ac:dyDescent="0.2">
      <c r="B24" s="10"/>
      <c r="C24" s="7" t="s">
        <v>25</v>
      </c>
      <c r="D24" s="7" t="s">
        <v>26</v>
      </c>
      <c r="E24" s="7" t="s">
        <v>27</v>
      </c>
      <c r="F24" s="6"/>
      <c r="G24" s="7" t="s">
        <v>25</v>
      </c>
      <c r="H24" s="7" t="s">
        <v>26</v>
      </c>
      <c r="I24" s="7" t="s">
        <v>27</v>
      </c>
      <c r="J24" s="6"/>
      <c r="K24" s="7" t="s">
        <v>25</v>
      </c>
      <c r="L24" s="7" t="s">
        <v>26</v>
      </c>
      <c r="M24" s="7" t="s">
        <v>27</v>
      </c>
    </row>
    <row r="25" spans="1:19" x14ac:dyDescent="0.2">
      <c r="B25" s="11" t="s">
        <v>29</v>
      </c>
      <c r="C25" s="8">
        <f>SLOPE(C28:C36, $B$28:$B$36)</f>
        <v>6.1375000000000006E-3</v>
      </c>
      <c r="D25" s="8">
        <f t="shared" ref="D25:E25" si="0">SLOPE(D28:D36, $B$28:$B$36)</f>
        <v>6.1874999999999994E-3</v>
      </c>
      <c r="E25" s="8">
        <f t="shared" si="0"/>
        <v>5.3124999999999995E-3</v>
      </c>
      <c r="F25" s="6"/>
      <c r="G25" s="8">
        <f>SLOPE(G28:G38, $F$28:$F$38)</f>
        <v>4.000000000000001E-3</v>
      </c>
      <c r="H25" s="8">
        <f t="shared" ref="H25:I25" si="1">SLOPE(H28:H38, $F$28:$F$38)</f>
        <v>4.44090909090909E-3</v>
      </c>
      <c r="I25" s="8">
        <f t="shared" si="1"/>
        <v>4.4999999999999997E-3</v>
      </c>
      <c r="J25" s="6"/>
      <c r="K25" s="8">
        <f>SLOPE(K28:K38, $J$28:$J$38)</f>
        <v>4.3303030303030289E-3</v>
      </c>
      <c r="L25" s="8">
        <f t="shared" ref="L25:M25" si="2">SLOPE(L28:L38, $J$28:$J$38)</f>
        <v>5.1363636363636368E-3</v>
      </c>
      <c r="M25" s="8">
        <f t="shared" si="2"/>
        <v>4.6121212121212132E-3</v>
      </c>
      <c r="Q25" s="1" t="s">
        <v>35</v>
      </c>
      <c r="R25" s="1" t="s">
        <v>36</v>
      </c>
      <c r="S25" s="1" t="s">
        <v>37</v>
      </c>
    </row>
    <row r="26" spans="1:19" x14ac:dyDescent="0.2">
      <c r="B26" s="11" t="s">
        <v>30</v>
      </c>
      <c r="C26" s="8">
        <f>AVERAGE(C25:E25)</f>
        <v>5.8791666666666671E-3</v>
      </c>
      <c r="D26" s="8"/>
      <c r="E26" s="8"/>
      <c r="F26" s="6"/>
      <c r="G26" s="8">
        <f>AVERAGE(G25:I25)</f>
        <v>4.3136363636363632E-3</v>
      </c>
      <c r="H26" s="8"/>
      <c r="I26" s="8"/>
      <c r="J26" s="6"/>
      <c r="K26" s="8">
        <f>AVERAGE(K25:M25)</f>
        <v>4.692929292929293E-3</v>
      </c>
      <c r="L26" s="8"/>
      <c r="M26" s="8"/>
      <c r="Q26" s="8">
        <f>C26</f>
        <v>5.8791666666666671E-3</v>
      </c>
      <c r="R26" s="8">
        <f>G26</f>
        <v>4.3136363636363632E-3</v>
      </c>
      <c r="S26" s="8">
        <f>K26</f>
        <v>4.692929292929293E-3</v>
      </c>
    </row>
    <row r="27" spans="1:19" x14ac:dyDescent="0.2">
      <c r="B27" s="11" t="s">
        <v>31</v>
      </c>
      <c r="C27" s="8">
        <f>_xlfn.STDEV.P(C25:E25)</f>
        <v>4.0121343724035767E-4</v>
      </c>
      <c r="D27" s="8"/>
      <c r="E27" s="8"/>
      <c r="F27" s="6" t="s">
        <v>34</v>
      </c>
      <c r="G27" s="8">
        <f>_xlfn.STDEV.P(G25:I25)</f>
        <v>2.2308258609847912E-4</v>
      </c>
      <c r="H27" s="8"/>
      <c r="I27" s="8"/>
      <c r="J27" s="6" t="s">
        <v>34</v>
      </c>
      <c r="K27" s="8">
        <f>_xlfn.STDEV.P(K25:M25)</f>
        <v>3.3399689080749686E-4</v>
      </c>
      <c r="L27" s="8"/>
      <c r="M27" s="8"/>
      <c r="Q27" s="8">
        <f>C27</f>
        <v>4.0121343724035767E-4</v>
      </c>
      <c r="R27" s="8">
        <f>G27</f>
        <v>2.2308258609847912E-4</v>
      </c>
      <c r="S27" s="8">
        <f>K27</f>
        <v>3.3399689080749686E-4</v>
      </c>
    </row>
    <row r="28" spans="1:19" x14ac:dyDescent="0.2">
      <c r="B28" s="12">
        <v>0</v>
      </c>
      <c r="C28" s="3">
        <v>0.215</v>
      </c>
      <c r="D28" s="3">
        <v>0.214</v>
      </c>
      <c r="E28" s="3">
        <v>0.441</v>
      </c>
      <c r="F28" s="12">
        <v>0</v>
      </c>
      <c r="G28" s="3">
        <v>0.21099999999999999</v>
      </c>
      <c r="H28" s="3">
        <v>0.20100000000000001</v>
      </c>
      <c r="I28" s="3">
        <v>0.20100000000000001</v>
      </c>
      <c r="J28" s="12">
        <v>0</v>
      </c>
      <c r="K28" s="3">
        <v>0.216</v>
      </c>
      <c r="L28" s="3">
        <v>0.215</v>
      </c>
      <c r="M28" s="3">
        <v>0.21</v>
      </c>
    </row>
    <row r="29" spans="1:19" x14ac:dyDescent="0.2">
      <c r="B29" s="12">
        <f>B28+4</f>
        <v>4</v>
      </c>
      <c r="C29" s="3">
        <v>0.24199999999999999</v>
      </c>
      <c r="D29" s="3">
        <v>0.23799999999999999</v>
      </c>
      <c r="E29" s="3">
        <v>0.46300000000000002</v>
      </c>
      <c r="F29" s="12">
        <f>F28+4</f>
        <v>4</v>
      </c>
      <c r="G29" s="3">
        <v>0.22700000000000001</v>
      </c>
      <c r="H29" s="3">
        <v>0.221</v>
      </c>
      <c r="I29" s="3">
        <v>0.219</v>
      </c>
      <c r="J29" s="12">
        <f>J28+3</f>
        <v>3</v>
      </c>
      <c r="K29" s="3">
        <v>0.23</v>
      </c>
      <c r="L29" s="3">
        <v>0.23200000000000001</v>
      </c>
      <c r="M29" s="3">
        <v>0.22600000000000001</v>
      </c>
      <c r="Q29" s="1" t="s">
        <v>35</v>
      </c>
      <c r="R29" s="1" t="s">
        <v>36</v>
      </c>
      <c r="S29" s="1" t="s">
        <v>37</v>
      </c>
    </row>
    <row r="30" spans="1:19" x14ac:dyDescent="0.2">
      <c r="B30" s="12">
        <f t="shared" ref="B30:B58" si="3">B29+4</f>
        <v>8</v>
      </c>
      <c r="C30" s="3">
        <v>0.26700000000000002</v>
      </c>
      <c r="D30" s="3">
        <v>0.26200000000000001</v>
      </c>
      <c r="E30" s="3">
        <v>0.48499999999999999</v>
      </c>
      <c r="F30" s="12">
        <f t="shared" ref="F30:F58" si="4">F29+4</f>
        <v>8</v>
      </c>
      <c r="G30" s="3">
        <v>0.24299999999999999</v>
      </c>
      <c r="H30" s="3">
        <v>0.23899999999999999</v>
      </c>
      <c r="I30" s="3">
        <v>0.23699999999999999</v>
      </c>
      <c r="J30" s="12">
        <f t="shared" ref="J30:J68" si="5">J29+3</f>
        <v>6</v>
      </c>
      <c r="K30" s="3">
        <v>0.24399999999999999</v>
      </c>
      <c r="L30" s="3">
        <v>0.249</v>
      </c>
      <c r="M30" s="3">
        <v>0.24</v>
      </c>
      <c r="Q30" s="1">
        <f t="shared" ref="Q30:S31" si="6">Q26*60</f>
        <v>0.35275000000000001</v>
      </c>
      <c r="R30" s="1">
        <f t="shared" si="6"/>
        <v>0.25881818181818178</v>
      </c>
      <c r="S30" s="1">
        <f t="shared" si="6"/>
        <v>0.28157575757575759</v>
      </c>
    </row>
    <row r="31" spans="1:19" x14ac:dyDescent="0.2">
      <c r="B31" s="12">
        <f t="shared" si="3"/>
        <v>12</v>
      </c>
      <c r="C31" s="3">
        <v>0.29099999999999998</v>
      </c>
      <c r="D31" s="3">
        <v>0.28699999999999998</v>
      </c>
      <c r="E31" s="3">
        <v>0.50700000000000001</v>
      </c>
      <c r="F31" s="12">
        <f t="shared" si="4"/>
        <v>12</v>
      </c>
      <c r="G31" s="3">
        <v>0.26</v>
      </c>
      <c r="H31" s="3">
        <v>0.25700000000000001</v>
      </c>
      <c r="I31" s="3">
        <v>0.255</v>
      </c>
      <c r="J31" s="12">
        <f t="shared" si="5"/>
        <v>9</v>
      </c>
      <c r="K31" s="3">
        <v>0.25700000000000001</v>
      </c>
      <c r="L31" s="3">
        <v>0.26500000000000001</v>
      </c>
      <c r="M31" s="3">
        <v>0.255</v>
      </c>
      <c r="Q31" s="1">
        <f t="shared" si="6"/>
        <v>2.407280623442146E-2</v>
      </c>
      <c r="R31" s="1">
        <f t="shared" si="6"/>
        <v>1.3384955165908747E-2</v>
      </c>
      <c r="S31" s="1">
        <f t="shared" si="6"/>
        <v>2.0039813448449812E-2</v>
      </c>
    </row>
    <row r="32" spans="1:19" x14ac:dyDescent="0.2">
      <c r="B32" s="12">
        <f t="shared" si="3"/>
        <v>16</v>
      </c>
      <c r="C32" s="3">
        <v>0.315</v>
      </c>
      <c r="D32" s="3">
        <v>0.312</v>
      </c>
      <c r="E32" s="3">
        <v>0.52700000000000002</v>
      </c>
      <c r="F32" s="12">
        <f t="shared" si="4"/>
        <v>16</v>
      </c>
      <c r="G32" s="3">
        <v>0.27600000000000002</v>
      </c>
      <c r="H32" s="3">
        <v>0.27500000000000002</v>
      </c>
      <c r="I32" s="3">
        <v>0.27300000000000002</v>
      </c>
      <c r="J32" s="12">
        <f t="shared" si="5"/>
        <v>12</v>
      </c>
      <c r="K32" s="3">
        <v>0.27100000000000002</v>
      </c>
      <c r="L32" s="3">
        <v>0.28100000000000003</v>
      </c>
      <c r="M32" s="3">
        <v>0.26900000000000002</v>
      </c>
    </row>
    <row r="33" spans="2:13" x14ac:dyDescent="0.2">
      <c r="B33" s="12">
        <f t="shared" si="3"/>
        <v>20</v>
      </c>
      <c r="C33" s="3">
        <v>0.34</v>
      </c>
      <c r="D33" s="3">
        <v>0.33700000000000002</v>
      </c>
      <c r="E33" s="3">
        <v>0.54800000000000004</v>
      </c>
      <c r="F33" s="12">
        <f t="shared" si="4"/>
        <v>20</v>
      </c>
      <c r="G33" s="3">
        <v>0.29199999999999998</v>
      </c>
      <c r="H33" s="3">
        <v>0.29299999999999998</v>
      </c>
      <c r="I33" s="3">
        <v>0.29099999999999998</v>
      </c>
      <c r="J33" s="12">
        <f t="shared" si="5"/>
        <v>15</v>
      </c>
      <c r="K33" s="3">
        <v>0.28399999999999997</v>
      </c>
      <c r="L33" s="3">
        <v>0.29599999999999999</v>
      </c>
      <c r="M33" s="3">
        <v>0.28299999999999997</v>
      </c>
    </row>
    <row r="34" spans="2:13" x14ac:dyDescent="0.2">
      <c r="B34" s="12">
        <f t="shared" si="3"/>
        <v>24</v>
      </c>
      <c r="C34" s="3">
        <v>0.36399999999999999</v>
      </c>
      <c r="D34" s="3">
        <v>0.36199999999999999</v>
      </c>
      <c r="E34" s="3">
        <v>0.56999999999999995</v>
      </c>
      <c r="F34" s="12">
        <f t="shared" si="4"/>
        <v>24</v>
      </c>
      <c r="G34" s="3">
        <v>0.308</v>
      </c>
      <c r="H34" s="3">
        <v>0.31</v>
      </c>
      <c r="I34" s="3">
        <v>0.309</v>
      </c>
      <c r="J34" s="12">
        <f t="shared" si="5"/>
        <v>18</v>
      </c>
      <c r="K34" s="3">
        <v>0.29599999999999999</v>
      </c>
      <c r="L34" s="3">
        <v>0.311</v>
      </c>
      <c r="M34" s="3">
        <v>0.29699999999999999</v>
      </c>
    </row>
    <row r="35" spans="2:13" x14ac:dyDescent="0.2">
      <c r="B35" s="12">
        <f t="shared" si="3"/>
        <v>28</v>
      </c>
      <c r="C35" s="3">
        <v>0.38800000000000001</v>
      </c>
      <c r="D35" s="3">
        <v>0.38700000000000001</v>
      </c>
      <c r="E35" s="3">
        <v>0.59099999999999997</v>
      </c>
      <c r="F35" s="12">
        <f t="shared" si="4"/>
        <v>28</v>
      </c>
      <c r="G35" s="3">
        <v>0.32400000000000001</v>
      </c>
      <c r="H35" s="3">
        <v>0.32800000000000001</v>
      </c>
      <c r="I35" s="3">
        <v>0.32700000000000001</v>
      </c>
      <c r="J35" s="12">
        <f t="shared" si="5"/>
        <v>21</v>
      </c>
      <c r="K35" s="3">
        <v>0.309</v>
      </c>
      <c r="L35" s="3">
        <v>0.32600000000000001</v>
      </c>
      <c r="M35" s="3">
        <v>0.31</v>
      </c>
    </row>
    <row r="36" spans="2:13" x14ac:dyDescent="0.2">
      <c r="B36" s="12">
        <f t="shared" si="3"/>
        <v>32</v>
      </c>
      <c r="C36" s="3">
        <v>0.41299999999999998</v>
      </c>
      <c r="D36" s="3">
        <v>0.41099999999999998</v>
      </c>
      <c r="E36" s="3">
        <v>0.61099999999999999</v>
      </c>
      <c r="F36" s="12">
        <f t="shared" si="4"/>
        <v>32</v>
      </c>
      <c r="G36" s="3">
        <v>0.33900000000000002</v>
      </c>
      <c r="H36" s="3">
        <v>0.34499999999999997</v>
      </c>
      <c r="I36" s="3">
        <v>0.34499999999999997</v>
      </c>
      <c r="J36" s="12">
        <f t="shared" si="5"/>
        <v>24</v>
      </c>
      <c r="K36" s="3">
        <v>0.32200000000000001</v>
      </c>
      <c r="L36" s="3">
        <v>0.34100000000000003</v>
      </c>
      <c r="M36" s="3">
        <v>0.32300000000000001</v>
      </c>
    </row>
    <row r="37" spans="2:13" x14ac:dyDescent="0.2">
      <c r="B37" s="12">
        <f t="shared" si="3"/>
        <v>36</v>
      </c>
      <c r="C37" s="3">
        <v>0.436</v>
      </c>
      <c r="D37" s="3">
        <v>0.436</v>
      </c>
      <c r="E37" s="3">
        <v>0.63300000000000001</v>
      </c>
      <c r="F37" s="12">
        <f t="shared" si="4"/>
        <v>36</v>
      </c>
      <c r="G37" s="3">
        <v>0.35499999999999998</v>
      </c>
      <c r="H37" s="3">
        <v>0.36199999999999999</v>
      </c>
      <c r="I37" s="3">
        <v>0.36299999999999999</v>
      </c>
      <c r="J37" s="12">
        <f t="shared" si="5"/>
        <v>27</v>
      </c>
      <c r="K37" s="3">
        <v>0.33400000000000002</v>
      </c>
      <c r="L37" s="3">
        <v>0.35499999999999998</v>
      </c>
      <c r="M37" s="3">
        <v>0.33600000000000002</v>
      </c>
    </row>
    <row r="38" spans="2:13" x14ac:dyDescent="0.2">
      <c r="B38" s="12">
        <f t="shared" si="3"/>
        <v>40</v>
      </c>
      <c r="C38" s="3">
        <v>0.46</v>
      </c>
      <c r="D38" s="3">
        <v>0.46</v>
      </c>
      <c r="E38" s="3">
        <v>0.65400000000000003</v>
      </c>
      <c r="F38" s="12">
        <f t="shared" si="4"/>
        <v>40</v>
      </c>
      <c r="G38" s="3">
        <v>0.371</v>
      </c>
      <c r="H38" s="3">
        <v>0.38</v>
      </c>
      <c r="I38" s="3">
        <v>0.38100000000000001</v>
      </c>
      <c r="J38" s="12">
        <f t="shared" si="5"/>
        <v>30</v>
      </c>
      <c r="K38" s="3">
        <v>0.34599999999999997</v>
      </c>
      <c r="L38" s="3">
        <v>0.37</v>
      </c>
      <c r="M38" s="3">
        <v>0.34899999999999998</v>
      </c>
    </row>
    <row r="39" spans="2:13" x14ac:dyDescent="0.2">
      <c r="B39" s="12">
        <f t="shared" si="3"/>
        <v>44</v>
      </c>
      <c r="C39" s="3">
        <v>0.48299999999999998</v>
      </c>
      <c r="D39" s="3">
        <v>0.48499999999999999</v>
      </c>
      <c r="E39" s="3">
        <v>0.67500000000000004</v>
      </c>
      <c r="F39" s="12">
        <f t="shared" si="4"/>
        <v>44</v>
      </c>
      <c r="G39" s="3">
        <v>0.38600000000000001</v>
      </c>
      <c r="H39" s="3">
        <v>0.39700000000000002</v>
      </c>
      <c r="I39" s="3">
        <v>0.39900000000000002</v>
      </c>
      <c r="J39" s="12">
        <f t="shared" si="5"/>
        <v>33</v>
      </c>
      <c r="K39" s="3">
        <v>0.35799999999999998</v>
      </c>
      <c r="L39" s="3">
        <v>0.38400000000000001</v>
      </c>
      <c r="M39" s="3">
        <v>0.36199999999999999</v>
      </c>
    </row>
    <row r="40" spans="2:13" x14ac:dyDescent="0.2">
      <c r="B40" s="12">
        <f t="shared" si="3"/>
        <v>48</v>
      </c>
      <c r="C40" s="3">
        <v>0.50600000000000001</v>
      </c>
      <c r="D40" s="3">
        <v>0.50900000000000001</v>
      </c>
      <c r="E40" s="3">
        <v>0.69599999999999995</v>
      </c>
      <c r="F40" s="12">
        <f t="shared" si="4"/>
        <v>48</v>
      </c>
      <c r="G40" s="3">
        <v>0.40200000000000002</v>
      </c>
      <c r="H40" s="3">
        <v>0.41399999999999998</v>
      </c>
      <c r="I40" s="3">
        <v>0.41699999999999998</v>
      </c>
      <c r="J40" s="12">
        <f t="shared" si="5"/>
        <v>36</v>
      </c>
      <c r="K40" s="3">
        <v>0.37</v>
      </c>
      <c r="L40" s="3">
        <v>0.39800000000000002</v>
      </c>
      <c r="M40" s="3">
        <v>0.374</v>
      </c>
    </row>
    <row r="41" spans="2:13" x14ac:dyDescent="0.2">
      <c r="B41" s="12">
        <f t="shared" si="3"/>
        <v>52</v>
      </c>
      <c r="C41" s="3">
        <v>0.53</v>
      </c>
      <c r="D41" s="3">
        <v>0.53300000000000003</v>
      </c>
      <c r="E41" s="3">
        <v>0.71699999999999997</v>
      </c>
      <c r="F41" s="12">
        <f t="shared" si="4"/>
        <v>52</v>
      </c>
      <c r="G41" s="3">
        <v>0.41799999999999998</v>
      </c>
      <c r="H41" s="3">
        <v>0.43099999999999999</v>
      </c>
      <c r="I41" s="3">
        <v>0.436</v>
      </c>
      <c r="J41" s="12">
        <f t="shared" si="5"/>
        <v>39</v>
      </c>
      <c r="K41" s="3">
        <v>0.38300000000000001</v>
      </c>
      <c r="L41" s="3">
        <v>0.41199999999999998</v>
      </c>
      <c r="M41" s="3">
        <v>0.38700000000000001</v>
      </c>
    </row>
    <row r="42" spans="2:13" x14ac:dyDescent="0.2">
      <c r="B42" s="12">
        <f t="shared" si="3"/>
        <v>56</v>
      </c>
      <c r="C42" s="3">
        <v>0.55300000000000005</v>
      </c>
      <c r="D42" s="3">
        <v>0.55800000000000005</v>
      </c>
      <c r="E42" s="3">
        <v>0.73899999999999999</v>
      </c>
      <c r="F42" s="12">
        <f t="shared" si="4"/>
        <v>56</v>
      </c>
      <c r="G42" s="3">
        <v>0.433</v>
      </c>
      <c r="H42" s="3">
        <v>0.44800000000000001</v>
      </c>
      <c r="I42" s="3">
        <v>0.45400000000000001</v>
      </c>
      <c r="J42" s="12">
        <f t="shared" si="5"/>
        <v>42</v>
      </c>
      <c r="K42" s="3">
        <v>0.39400000000000002</v>
      </c>
      <c r="L42" s="3">
        <v>0.42599999999999999</v>
      </c>
      <c r="M42" s="3">
        <v>0.39900000000000002</v>
      </c>
    </row>
    <row r="43" spans="2:13" x14ac:dyDescent="0.2">
      <c r="B43" s="12">
        <f t="shared" si="3"/>
        <v>60</v>
      </c>
      <c r="C43" s="3">
        <v>0.57699999999999996</v>
      </c>
      <c r="D43" s="3">
        <v>0.58199999999999996</v>
      </c>
      <c r="E43" s="3">
        <v>0.76100000000000001</v>
      </c>
      <c r="F43" s="12">
        <f t="shared" si="4"/>
        <v>60</v>
      </c>
      <c r="G43" s="3">
        <v>0.44800000000000001</v>
      </c>
      <c r="H43" s="3">
        <v>0.46600000000000003</v>
      </c>
      <c r="I43" s="3">
        <v>0.47199999999999998</v>
      </c>
      <c r="J43" s="12">
        <f t="shared" si="5"/>
        <v>45</v>
      </c>
      <c r="K43" s="3">
        <v>0.40600000000000003</v>
      </c>
      <c r="L43" s="3">
        <v>0.441</v>
      </c>
      <c r="M43" s="3">
        <v>0.41099999999999998</v>
      </c>
    </row>
    <row r="44" spans="2:13" x14ac:dyDescent="0.2">
      <c r="B44" s="12">
        <f t="shared" si="3"/>
        <v>64</v>
      </c>
      <c r="C44" s="3">
        <v>0.60099999999999998</v>
      </c>
      <c r="D44" s="3">
        <v>0.60599999999999998</v>
      </c>
      <c r="E44" s="3">
        <v>0.78300000000000003</v>
      </c>
      <c r="F44" s="12">
        <f t="shared" si="4"/>
        <v>64</v>
      </c>
      <c r="G44" s="3">
        <v>0.46400000000000002</v>
      </c>
      <c r="H44" s="3">
        <v>0.48299999999999998</v>
      </c>
      <c r="I44" s="3">
        <v>0.49099999999999999</v>
      </c>
      <c r="J44" s="12">
        <f t="shared" si="5"/>
        <v>48</v>
      </c>
      <c r="K44" s="3">
        <v>0.41799999999999998</v>
      </c>
      <c r="L44" s="3">
        <v>0.45400000000000001</v>
      </c>
      <c r="M44" s="3">
        <v>0.42299999999999999</v>
      </c>
    </row>
    <row r="45" spans="2:13" x14ac:dyDescent="0.2">
      <c r="B45" s="12">
        <f t="shared" si="3"/>
        <v>68</v>
      </c>
      <c r="C45" s="3">
        <v>0.625</v>
      </c>
      <c r="D45" s="3">
        <v>0.63</v>
      </c>
      <c r="E45" s="3">
        <v>0.80500000000000005</v>
      </c>
      <c r="F45" s="12">
        <f t="shared" si="4"/>
        <v>68</v>
      </c>
      <c r="G45" s="3">
        <v>0.47899999999999998</v>
      </c>
      <c r="H45" s="3">
        <v>0.5</v>
      </c>
      <c r="I45" s="3">
        <v>0.50900000000000001</v>
      </c>
      <c r="J45" s="12">
        <f t="shared" si="5"/>
        <v>51</v>
      </c>
      <c r="K45" s="3">
        <v>0.42899999999999999</v>
      </c>
      <c r="L45" s="3">
        <v>0.46800000000000003</v>
      </c>
      <c r="M45" s="3">
        <v>0.434</v>
      </c>
    </row>
    <row r="46" spans="2:13" x14ac:dyDescent="0.2">
      <c r="B46" s="12">
        <f t="shared" si="3"/>
        <v>72</v>
      </c>
      <c r="C46" s="3">
        <v>0.64900000000000002</v>
      </c>
      <c r="D46" s="3">
        <v>0.65400000000000003</v>
      </c>
      <c r="E46" s="3">
        <v>0.82699999999999996</v>
      </c>
      <c r="F46" s="12">
        <f t="shared" si="4"/>
        <v>72</v>
      </c>
      <c r="G46" s="3">
        <v>0.49399999999999999</v>
      </c>
      <c r="H46" s="3">
        <v>0.51700000000000002</v>
      </c>
      <c r="I46" s="3">
        <v>0.52700000000000002</v>
      </c>
      <c r="J46" s="12">
        <f t="shared" si="5"/>
        <v>54</v>
      </c>
      <c r="K46" s="3">
        <v>0.441</v>
      </c>
      <c r="L46" s="3">
        <v>0.48199999999999998</v>
      </c>
      <c r="M46" s="3">
        <v>0.44600000000000001</v>
      </c>
    </row>
    <row r="47" spans="2:13" x14ac:dyDescent="0.2">
      <c r="B47" s="12">
        <f t="shared" si="3"/>
        <v>76</v>
      </c>
      <c r="C47" s="3">
        <v>0.67300000000000004</v>
      </c>
      <c r="D47" s="3">
        <v>0.67800000000000005</v>
      </c>
      <c r="E47" s="3">
        <v>0.84899999999999998</v>
      </c>
      <c r="F47" s="12">
        <f t="shared" si="4"/>
        <v>76</v>
      </c>
      <c r="G47" s="3">
        <v>0.51</v>
      </c>
      <c r="H47" s="3">
        <v>0.53400000000000003</v>
      </c>
      <c r="I47" s="3">
        <v>0.54500000000000004</v>
      </c>
      <c r="J47" s="12">
        <f t="shared" si="5"/>
        <v>57</v>
      </c>
      <c r="K47" s="3">
        <v>0.45200000000000001</v>
      </c>
      <c r="L47" s="3">
        <v>0.495</v>
      </c>
      <c r="M47" s="3">
        <v>0.45800000000000002</v>
      </c>
    </row>
    <row r="48" spans="2:13" x14ac:dyDescent="0.2">
      <c r="B48" s="12">
        <f t="shared" si="3"/>
        <v>80</v>
      </c>
      <c r="C48" s="3">
        <v>0.69699999999999995</v>
      </c>
      <c r="D48" s="3">
        <v>0.70199999999999996</v>
      </c>
      <c r="E48" s="3">
        <v>0.871</v>
      </c>
      <c r="F48" s="12">
        <f t="shared" si="4"/>
        <v>80</v>
      </c>
      <c r="G48" s="3">
        <v>0.52500000000000002</v>
      </c>
      <c r="H48" s="3">
        <v>0.55100000000000005</v>
      </c>
      <c r="I48" s="3">
        <v>0.56399999999999995</v>
      </c>
      <c r="J48" s="12">
        <f t="shared" si="5"/>
        <v>60</v>
      </c>
      <c r="K48" s="3">
        <v>0.46400000000000002</v>
      </c>
      <c r="L48" s="3">
        <v>0.50900000000000001</v>
      </c>
      <c r="M48" s="3">
        <v>0.46899999999999997</v>
      </c>
    </row>
    <row r="49" spans="2:13" x14ac:dyDescent="0.2">
      <c r="B49" s="12">
        <f t="shared" si="3"/>
        <v>84</v>
      </c>
      <c r="C49" s="3">
        <v>0.72099999999999997</v>
      </c>
      <c r="D49" s="3">
        <v>0.72599999999999998</v>
      </c>
      <c r="E49" s="3">
        <v>0.89300000000000002</v>
      </c>
      <c r="F49" s="12">
        <f t="shared" si="4"/>
        <v>84</v>
      </c>
      <c r="G49" s="3">
        <v>0.54</v>
      </c>
      <c r="H49" s="3">
        <v>0.56799999999999995</v>
      </c>
      <c r="I49" s="3">
        <v>0.58199999999999996</v>
      </c>
      <c r="J49" s="12">
        <f t="shared" si="5"/>
        <v>63</v>
      </c>
      <c r="K49" s="3">
        <v>0.47499999999999998</v>
      </c>
      <c r="L49" s="3">
        <v>0.52200000000000002</v>
      </c>
      <c r="M49" s="3">
        <v>0.48</v>
      </c>
    </row>
    <row r="50" spans="2:13" x14ac:dyDescent="0.2">
      <c r="B50" s="12">
        <f t="shared" si="3"/>
        <v>88</v>
      </c>
      <c r="C50" s="3">
        <v>0.745</v>
      </c>
      <c r="D50" s="3">
        <v>0.75</v>
      </c>
      <c r="E50" s="3">
        <v>0.91600000000000004</v>
      </c>
      <c r="F50" s="12">
        <f t="shared" si="4"/>
        <v>88</v>
      </c>
      <c r="G50" s="3">
        <v>0.55500000000000005</v>
      </c>
      <c r="H50" s="3">
        <v>0.58499999999999996</v>
      </c>
      <c r="I50" s="3">
        <v>0.6</v>
      </c>
      <c r="J50" s="12">
        <f t="shared" si="5"/>
        <v>66</v>
      </c>
      <c r="K50" s="3">
        <v>0.48599999999999999</v>
      </c>
      <c r="L50" s="3">
        <v>0.53500000000000003</v>
      </c>
      <c r="M50" s="3">
        <v>0.49099999999999999</v>
      </c>
    </row>
    <row r="51" spans="2:13" x14ac:dyDescent="0.2">
      <c r="B51" s="12">
        <f t="shared" si="3"/>
        <v>92</v>
      </c>
      <c r="C51" s="3">
        <v>0.76900000000000002</v>
      </c>
      <c r="D51" s="3">
        <v>0.77400000000000002</v>
      </c>
      <c r="E51" s="3">
        <v>0.93700000000000006</v>
      </c>
      <c r="F51" s="12">
        <f t="shared" si="4"/>
        <v>92</v>
      </c>
      <c r="G51" s="3">
        <v>0.56999999999999995</v>
      </c>
      <c r="H51" s="3">
        <v>0.60199999999999998</v>
      </c>
      <c r="I51" s="3">
        <v>0.61799999999999999</v>
      </c>
      <c r="J51" s="12">
        <f t="shared" si="5"/>
        <v>69</v>
      </c>
      <c r="K51" s="3">
        <v>0.497</v>
      </c>
      <c r="L51" s="3">
        <v>0.54800000000000004</v>
      </c>
      <c r="M51" s="3">
        <v>0.501</v>
      </c>
    </row>
    <row r="52" spans="2:13" x14ac:dyDescent="0.2">
      <c r="B52" s="12">
        <f t="shared" si="3"/>
        <v>96</v>
      </c>
      <c r="C52" s="3">
        <v>0.79300000000000004</v>
      </c>
      <c r="D52" s="3">
        <v>0.79900000000000004</v>
      </c>
      <c r="E52" s="3">
        <v>0.96</v>
      </c>
      <c r="F52" s="12">
        <f t="shared" si="4"/>
        <v>96</v>
      </c>
      <c r="G52" s="3">
        <v>0.58499999999999996</v>
      </c>
      <c r="H52" s="3">
        <v>0.61799999999999999</v>
      </c>
      <c r="I52" s="3">
        <v>0.63600000000000001</v>
      </c>
      <c r="J52" s="12">
        <f t="shared" si="5"/>
        <v>72</v>
      </c>
      <c r="K52" s="3">
        <v>0.50700000000000001</v>
      </c>
      <c r="L52" s="3">
        <v>0.56100000000000005</v>
      </c>
      <c r="M52" s="3">
        <v>0.51200000000000001</v>
      </c>
    </row>
    <row r="53" spans="2:13" x14ac:dyDescent="0.2">
      <c r="B53" s="12">
        <f t="shared" si="3"/>
        <v>100</v>
      </c>
      <c r="C53" s="3">
        <v>0.81699999999999995</v>
      </c>
      <c r="D53" s="3">
        <v>0.82299999999999995</v>
      </c>
      <c r="E53" s="3">
        <v>0.98199999999999998</v>
      </c>
      <c r="F53" s="12">
        <f t="shared" si="4"/>
        <v>100</v>
      </c>
      <c r="G53" s="3">
        <v>0.6</v>
      </c>
      <c r="H53" s="3">
        <v>0.63400000000000001</v>
      </c>
      <c r="I53" s="3">
        <v>0.65400000000000003</v>
      </c>
      <c r="J53" s="12">
        <f t="shared" si="5"/>
        <v>75</v>
      </c>
      <c r="K53" s="3">
        <v>0.51800000000000002</v>
      </c>
      <c r="L53" s="3">
        <v>0.57399999999999995</v>
      </c>
      <c r="M53" s="3">
        <v>0.52200000000000002</v>
      </c>
    </row>
    <row r="54" spans="2:13" x14ac:dyDescent="0.2">
      <c r="B54" s="12">
        <f t="shared" si="3"/>
        <v>104</v>
      </c>
      <c r="C54" s="3">
        <v>0.84199999999999997</v>
      </c>
      <c r="D54" s="3">
        <v>0.84699999999999998</v>
      </c>
      <c r="E54" s="3">
        <v>1.0029999999999999</v>
      </c>
      <c r="F54" s="12">
        <f t="shared" si="4"/>
        <v>104</v>
      </c>
      <c r="G54" s="3">
        <v>0.61499999999999999</v>
      </c>
      <c r="H54" s="3">
        <v>0.65</v>
      </c>
      <c r="I54" s="3">
        <v>0.67200000000000004</v>
      </c>
      <c r="J54" s="12">
        <f t="shared" si="5"/>
        <v>78</v>
      </c>
      <c r="K54" s="3">
        <v>0.52800000000000002</v>
      </c>
      <c r="L54" s="3">
        <v>0.58699999999999997</v>
      </c>
      <c r="M54" s="3">
        <v>0.53200000000000003</v>
      </c>
    </row>
    <row r="55" spans="2:13" x14ac:dyDescent="0.2">
      <c r="B55" s="12">
        <f t="shared" si="3"/>
        <v>108</v>
      </c>
      <c r="C55" s="3">
        <v>0.86499999999999999</v>
      </c>
      <c r="D55" s="3">
        <v>0.871</v>
      </c>
      <c r="E55" s="3">
        <v>1.024</v>
      </c>
      <c r="F55" s="12">
        <f t="shared" si="4"/>
        <v>108</v>
      </c>
      <c r="G55" s="3">
        <v>0.629</v>
      </c>
      <c r="H55" s="3">
        <v>0.66600000000000004</v>
      </c>
      <c r="I55" s="3">
        <v>0.68899999999999995</v>
      </c>
      <c r="J55" s="12">
        <f t="shared" si="5"/>
        <v>81</v>
      </c>
      <c r="K55" s="3">
        <v>0.53900000000000003</v>
      </c>
      <c r="L55" s="3">
        <v>0.59899999999999998</v>
      </c>
      <c r="M55" s="3">
        <v>0.54200000000000004</v>
      </c>
    </row>
    <row r="56" spans="2:13" x14ac:dyDescent="0.2">
      <c r="B56" s="12">
        <f t="shared" si="3"/>
        <v>112</v>
      </c>
      <c r="C56" s="3">
        <v>0.88900000000000001</v>
      </c>
      <c r="D56" s="3">
        <v>0.89400000000000002</v>
      </c>
      <c r="E56" s="3">
        <v>1.0449999999999999</v>
      </c>
      <c r="F56" s="12">
        <f t="shared" si="4"/>
        <v>112</v>
      </c>
      <c r="G56" s="3">
        <v>0.64300000000000002</v>
      </c>
      <c r="H56" s="3">
        <v>0.68300000000000005</v>
      </c>
      <c r="I56" s="3">
        <v>0.70699999999999996</v>
      </c>
      <c r="J56" s="12">
        <f t="shared" si="5"/>
        <v>84</v>
      </c>
      <c r="K56" s="3">
        <v>0.54900000000000004</v>
      </c>
      <c r="L56" s="3">
        <v>0.61099999999999999</v>
      </c>
      <c r="M56" s="3">
        <v>0.55100000000000005</v>
      </c>
    </row>
    <row r="57" spans="2:13" x14ac:dyDescent="0.2">
      <c r="B57" s="12">
        <f t="shared" si="3"/>
        <v>116</v>
      </c>
      <c r="C57" s="3">
        <v>0.91300000000000003</v>
      </c>
      <c r="D57" s="3">
        <v>0.91800000000000004</v>
      </c>
      <c r="E57" s="3">
        <v>1.0669999999999999</v>
      </c>
      <c r="F57" s="12">
        <f t="shared" si="4"/>
        <v>116</v>
      </c>
      <c r="G57" s="3">
        <v>0.65800000000000003</v>
      </c>
      <c r="H57" s="3">
        <v>0.69899999999999995</v>
      </c>
      <c r="I57" s="3">
        <v>0.72499999999999998</v>
      </c>
      <c r="J57" s="12">
        <f t="shared" si="5"/>
        <v>87</v>
      </c>
      <c r="K57" s="3">
        <v>0.55900000000000005</v>
      </c>
      <c r="L57" s="3">
        <v>0.623</v>
      </c>
      <c r="M57" s="3">
        <v>0.56100000000000005</v>
      </c>
    </row>
    <row r="58" spans="2:13" x14ac:dyDescent="0.2">
      <c r="B58" s="12">
        <f t="shared" si="3"/>
        <v>120</v>
      </c>
      <c r="C58" s="3">
        <v>0.93799999999999994</v>
      </c>
      <c r="D58" s="3">
        <v>0.94099999999999995</v>
      </c>
      <c r="E58" s="3">
        <v>1.0880000000000001</v>
      </c>
      <c r="F58" s="12">
        <f t="shared" si="4"/>
        <v>120</v>
      </c>
      <c r="G58" s="3">
        <v>0.67200000000000004</v>
      </c>
      <c r="H58" s="3">
        <v>0.71399999999999997</v>
      </c>
      <c r="I58" s="3">
        <v>0.74199999999999999</v>
      </c>
      <c r="J58" s="12">
        <f t="shared" si="5"/>
        <v>90</v>
      </c>
      <c r="K58" s="3">
        <v>0.56899999999999995</v>
      </c>
      <c r="L58" s="3">
        <v>0.63500000000000001</v>
      </c>
      <c r="M58" s="3">
        <v>0.57099999999999995</v>
      </c>
    </row>
    <row r="59" spans="2:13" x14ac:dyDescent="0.2">
      <c r="G59" s="3"/>
      <c r="H59" s="3"/>
      <c r="I59" s="3"/>
      <c r="J59" s="12">
        <f t="shared" si="5"/>
        <v>93</v>
      </c>
      <c r="K59" s="3">
        <v>0.57899999999999996</v>
      </c>
      <c r="L59" s="3">
        <v>0.64600000000000002</v>
      </c>
      <c r="M59" s="3">
        <v>0.57999999999999996</v>
      </c>
    </row>
    <row r="60" spans="2:13" x14ac:dyDescent="0.2">
      <c r="G60" s="3"/>
      <c r="H60" s="3"/>
      <c r="I60" s="3"/>
      <c r="J60" s="12">
        <f t="shared" si="5"/>
        <v>96</v>
      </c>
      <c r="K60" s="3">
        <v>0.58799999999999997</v>
      </c>
      <c r="L60" s="3">
        <v>0.65800000000000003</v>
      </c>
      <c r="M60" s="3">
        <v>0.58899999999999997</v>
      </c>
    </row>
    <row r="61" spans="2:13" x14ac:dyDescent="0.2">
      <c r="G61" s="3"/>
      <c r="H61" s="3"/>
      <c r="I61" s="3"/>
      <c r="J61" s="12">
        <f t="shared" si="5"/>
        <v>99</v>
      </c>
      <c r="K61" s="3">
        <v>0.59699999999999998</v>
      </c>
      <c r="L61" s="3">
        <v>0.66900000000000004</v>
      </c>
      <c r="M61" s="3">
        <v>0.59699999999999998</v>
      </c>
    </row>
    <row r="62" spans="2:13" x14ac:dyDescent="0.2">
      <c r="G62" s="3"/>
      <c r="H62" s="3"/>
      <c r="I62" s="3"/>
      <c r="J62" s="12">
        <f t="shared" si="5"/>
        <v>102</v>
      </c>
      <c r="K62" s="3">
        <v>0.60699999999999998</v>
      </c>
      <c r="L62" s="3">
        <v>0.68</v>
      </c>
      <c r="M62" s="3">
        <v>0.60599999999999998</v>
      </c>
    </row>
    <row r="63" spans="2:13" x14ac:dyDescent="0.2">
      <c r="G63" s="3"/>
      <c r="H63" s="3"/>
      <c r="I63" s="3"/>
      <c r="J63" s="12">
        <f t="shared" si="5"/>
        <v>105</v>
      </c>
      <c r="K63" s="3">
        <v>0.61599999999999999</v>
      </c>
      <c r="L63" s="3">
        <v>0.69099999999999995</v>
      </c>
      <c r="M63" s="3">
        <v>0.61399999999999999</v>
      </c>
    </row>
    <row r="64" spans="2:13" x14ac:dyDescent="0.2">
      <c r="G64" s="3"/>
      <c r="H64" s="3"/>
      <c r="I64" s="3"/>
      <c r="J64" s="12">
        <f t="shared" si="5"/>
        <v>108</v>
      </c>
      <c r="K64" s="3">
        <v>0.625</v>
      </c>
      <c r="L64" s="3">
        <v>0.70099999999999996</v>
      </c>
      <c r="M64" s="3">
        <v>0.623</v>
      </c>
    </row>
    <row r="65" spans="10:13" x14ac:dyDescent="0.2">
      <c r="J65" s="12">
        <f t="shared" si="5"/>
        <v>111</v>
      </c>
      <c r="K65" s="3">
        <v>0.63400000000000001</v>
      </c>
      <c r="L65" s="3">
        <v>0.71199999999999997</v>
      </c>
      <c r="M65" s="3">
        <v>0.63100000000000001</v>
      </c>
    </row>
    <row r="66" spans="10:13" x14ac:dyDescent="0.2">
      <c r="J66" s="12">
        <f t="shared" si="5"/>
        <v>114</v>
      </c>
      <c r="K66" s="3">
        <v>0.64200000000000002</v>
      </c>
      <c r="L66" s="3">
        <v>0.72199999999999998</v>
      </c>
      <c r="M66" s="3">
        <v>0.63900000000000001</v>
      </c>
    </row>
    <row r="67" spans="10:13" x14ac:dyDescent="0.2">
      <c r="J67" s="12">
        <f t="shared" si="5"/>
        <v>117</v>
      </c>
      <c r="K67" s="3">
        <v>0.65100000000000002</v>
      </c>
      <c r="L67" s="3">
        <v>0.73199999999999998</v>
      </c>
      <c r="M67" s="3">
        <v>0.64600000000000002</v>
      </c>
    </row>
    <row r="68" spans="10:13" x14ac:dyDescent="0.2">
      <c r="J68" s="12">
        <f t="shared" si="5"/>
        <v>120</v>
      </c>
      <c r="K68" s="3">
        <v>0.65900000000000003</v>
      </c>
      <c r="L68" s="3">
        <v>0.74199999999999999</v>
      </c>
      <c r="M68" s="3">
        <v>0.65400000000000003</v>
      </c>
    </row>
  </sheetData>
  <mergeCells count="3">
    <mergeCell ref="C23:E23"/>
    <mergeCell ref="K23:M23"/>
    <mergeCell ref="G23:I23"/>
  </mergeCells>
  <pageMargins left="0.78740157499999996" right="0.78740157499999996" top="0.984251969" bottom="0.984251969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R17" sqref="R17"/>
    </sheetView>
  </sheetViews>
  <sheetFormatPr baseColWidth="10" defaultRowHeight="12.75" x14ac:dyDescent="0.2"/>
  <sheetData>
    <row r="1" spans="1:10" x14ac:dyDescent="0.2">
      <c r="B1" t="s">
        <v>28</v>
      </c>
      <c r="E1" t="s">
        <v>32</v>
      </c>
      <c r="H1" t="s">
        <v>33</v>
      </c>
    </row>
    <row r="2" spans="1:10" x14ac:dyDescent="0.2">
      <c r="B2" t="s">
        <v>25</v>
      </c>
      <c r="C2" t="s">
        <v>26</v>
      </c>
      <c r="D2" t="s">
        <v>27</v>
      </c>
      <c r="E2" t="s">
        <v>25</v>
      </c>
      <c r="F2" t="s">
        <v>26</v>
      </c>
      <c r="G2" t="s">
        <v>27</v>
      </c>
      <c r="H2" t="s">
        <v>25</v>
      </c>
      <c r="I2" t="s">
        <v>26</v>
      </c>
      <c r="J2" t="s">
        <v>27</v>
      </c>
    </row>
    <row r="3" spans="1:10" x14ac:dyDescent="0.2">
      <c r="A3" t="s">
        <v>29</v>
      </c>
      <c r="B3">
        <v>6.1375000000000006E-3</v>
      </c>
      <c r="C3">
        <v>6.1874999999999994E-3</v>
      </c>
      <c r="D3">
        <v>5.3124999999999995E-3</v>
      </c>
      <c r="E3">
        <v>4.000000000000001E-3</v>
      </c>
      <c r="F3">
        <v>4.44090909090909E-3</v>
      </c>
      <c r="G3">
        <v>4.4999999999999997E-3</v>
      </c>
      <c r="H3">
        <v>4.3303030303030289E-3</v>
      </c>
      <c r="I3">
        <v>5.1363636363636368E-3</v>
      </c>
      <c r="J3">
        <v>4.6121212121212132E-3</v>
      </c>
    </row>
    <row r="4" spans="1:10" x14ac:dyDescent="0.2">
      <c r="A4" t="s">
        <v>30</v>
      </c>
      <c r="B4">
        <v>5.8791666666666671E-3</v>
      </c>
      <c r="E4">
        <v>4.3136363636363632E-3</v>
      </c>
      <c r="H4">
        <v>4.692929292929293E-3</v>
      </c>
    </row>
    <row r="5" spans="1:10" x14ac:dyDescent="0.2">
      <c r="A5" t="s">
        <v>31</v>
      </c>
      <c r="B5">
        <v>4.0121343724035767E-4</v>
      </c>
      <c r="E5">
        <v>2.2308258609847912E-4</v>
      </c>
      <c r="H5">
        <v>3.3399689080749686E-4</v>
      </c>
    </row>
    <row r="7" spans="1:10" x14ac:dyDescent="0.2">
      <c r="B7" s="1" t="s">
        <v>35</v>
      </c>
      <c r="C7" s="1" t="s">
        <v>36</v>
      </c>
      <c r="D7" s="1" t="s">
        <v>37</v>
      </c>
    </row>
    <row r="8" spans="1:10" x14ac:dyDescent="0.2">
      <c r="B8" s="15">
        <v>1</v>
      </c>
      <c r="C8" s="15">
        <v>0.73371561110753158</v>
      </c>
      <c r="D8" s="15">
        <v>0.79823035457337366</v>
      </c>
    </row>
    <row r="9" spans="1:10" x14ac:dyDescent="0.2">
      <c r="B9" s="15"/>
      <c r="C9" s="15">
        <v>5.1715668010184838E-2</v>
      </c>
      <c r="D9" s="15">
        <v>7.1170237171636216E-2</v>
      </c>
    </row>
    <row r="11" spans="1:10" x14ac:dyDescent="0.2">
      <c r="B11">
        <f>B8*100</f>
        <v>100</v>
      </c>
      <c r="C11">
        <f t="shared" ref="C11:E12" si="0">C8*100</f>
        <v>73.371561110753163</v>
      </c>
      <c r="D11">
        <f t="shared" si="0"/>
        <v>79.823035457337369</v>
      </c>
    </row>
    <row r="12" spans="1:10" x14ac:dyDescent="0.2">
      <c r="B12">
        <f>B9*100</f>
        <v>0</v>
      </c>
      <c r="C12">
        <f t="shared" si="0"/>
        <v>5.1715668010184839</v>
      </c>
      <c r="D12">
        <f t="shared" si="0"/>
        <v>7.1170237171636215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raw data</vt:lpstr>
      <vt:lpstr>percent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Yayci, Abdulkadir</cp:lastModifiedBy>
  <cp:lastPrinted>2020-01-28T09:02:32Z</cp:lastPrinted>
  <dcterms:created xsi:type="dcterms:W3CDTF">2011-01-18T20:51:17Z</dcterms:created>
  <dcterms:modified xsi:type="dcterms:W3CDTF">2020-01-28T09:34:02Z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