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10"/>
  <workbookPr/>
  <mc:AlternateContent xmlns:mc="http://schemas.openxmlformats.org/markup-compatibility/2006">
    <mc:Choice Requires="x15">
      <x15ac:absPath xmlns:x15ac="http://schemas.microsoft.com/office/spreadsheetml/2010/11/ac" url="/Users/TimDirks/Documents/PostDoc/Manuskripte/Hsp33/"/>
    </mc:Choice>
  </mc:AlternateContent>
  <xr:revisionPtr revIDLastSave="0" documentId="8_{3C6EECB2-AFB5-964D-8833-93062370D15A}" xr6:coauthVersionLast="47" xr6:coauthVersionMax="47" xr10:uidLastSave="{00000000-0000-0000-0000-000000000000}"/>
  <bookViews>
    <workbookView xWindow="25920" yWindow="1100" windowWidth="22100" windowHeight="18160" activeTab="1" xr2:uid="{00000000-000D-0000-FFFF-FFFF00000000}"/>
  </bookViews>
  <sheets>
    <sheet name="standard curve" sheetId="1" r:id="rId1"/>
    <sheet name="Plate 1 - Sheet1 (1)" sheetId="5" r:id="rId2"/>
  </sheets>
  <definedNames>
    <definedName name="MethodPointer1">-512268032</definedName>
    <definedName name="MethodPointer2">367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5" l="1"/>
  <c r="G39" i="5"/>
  <c r="H39" i="5"/>
  <c r="F40" i="5"/>
  <c r="G40" i="5"/>
  <c r="H40" i="5"/>
  <c r="G38" i="5"/>
  <c r="H38" i="5"/>
  <c r="F38" i="5"/>
  <c r="F43" i="5"/>
  <c r="J36" i="5" s="1"/>
  <c r="G44" i="5" s="1"/>
  <c r="H45" i="5" l="1"/>
  <c r="G45" i="5"/>
  <c r="H43" i="5"/>
  <c r="G43" i="5"/>
  <c r="H44" i="5"/>
  <c r="F36" i="5"/>
  <c r="H36" i="5"/>
  <c r="G36" i="5"/>
  <c r="I40" i="1"/>
  <c r="I39" i="1"/>
  <c r="I38" i="1"/>
  <c r="I37" i="1"/>
  <c r="I36" i="1"/>
  <c r="G47" i="5" l="1"/>
  <c r="K45" i="5" s="1"/>
  <c r="G48" i="5"/>
  <c r="L45" i="5" s="1"/>
  <c r="H48" i="5"/>
  <c r="L46" i="5" s="1"/>
  <c r="H47" i="5"/>
  <c r="K46" i="5" s="1"/>
</calcChain>
</file>

<file path=xl/sharedStrings.xml><?xml version="1.0" encoding="utf-8"?>
<sst xmlns="http://schemas.openxmlformats.org/spreadsheetml/2006/main" count="68" uniqueCount="37">
  <si>
    <t>Software Version</t>
  </si>
  <si>
    <t>Experiment File Path:</t>
  </si>
  <si>
    <t>Protocol File Path:</t>
  </si>
  <si>
    <t>Plate Number</t>
  </si>
  <si>
    <t>Plate 1</t>
  </si>
  <si>
    <t>Date</t>
  </si>
  <si>
    <t>Time</t>
  </si>
  <si>
    <t>Reader Type:</t>
  </si>
  <si>
    <t>Epoch</t>
  </si>
  <si>
    <t>Reader Serial Number:</t>
  </si>
  <si>
    <t>191204C</t>
  </si>
  <si>
    <t>Reading Type</t>
  </si>
  <si>
    <t>Reader</t>
  </si>
  <si>
    <t>Procedure Details</t>
  </si>
  <si>
    <t>Plate Type</t>
  </si>
  <si>
    <t>96 WELL PLATE (Use plate lid)</t>
  </si>
  <si>
    <t>Eject plate on completion</t>
  </si>
  <si>
    <t>Read</t>
  </si>
  <si>
    <t>Absorbance Endpoint</t>
  </si>
  <si>
    <t>A7..C11</t>
  </si>
  <si>
    <t>Wavelengths:  575</t>
  </si>
  <si>
    <t>Read Speed: Normal,  Delay: 100 msec,  Measurements/Data Point: 8</t>
  </si>
  <si>
    <t>Results</t>
  </si>
  <si>
    <t>Actual Temperature:</t>
  </si>
  <si>
    <t>A</t>
  </si>
  <si>
    <t>B</t>
  </si>
  <si>
    <t>C</t>
  </si>
  <si>
    <t>D</t>
  </si>
  <si>
    <t>E</t>
  </si>
  <si>
    <t>F</t>
  </si>
  <si>
    <t>G</t>
  </si>
  <si>
    <t>H</t>
  </si>
  <si>
    <t>96 WELL PLATE</t>
  </si>
  <si>
    <t>D4..F6</t>
  </si>
  <si>
    <t>untreated</t>
  </si>
  <si>
    <t>3 mm</t>
  </si>
  <si>
    <t>20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</si>
</sst>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name val="Arial"/>
    </font>
    <font>
      <sz val="10"/>
      <name val="Arial"/>
      <family val="2"/>
    </font>
    <font>
      <b/>
      <u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rgb="FF27413E"/>
      <name val="Arial"/>
      <family val="2"/>
    </font>
    <font>
      <sz val="7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8F3FF"/>
        <bgColor indexed="64"/>
      </patternFill>
    </fill>
    <fill>
      <patternFill patternType="solid">
        <fgColor rgb="FFD8E9F9"/>
        <bgColor indexed="64"/>
      </patternFill>
    </fill>
    <fill>
      <patternFill patternType="solid">
        <fgColor rgb="FF9CC5E5"/>
        <bgColor indexed="64"/>
      </patternFill>
    </fill>
    <fill>
      <patternFill patternType="solid">
        <fgColor rgb="FF60A0D1"/>
        <bgColor indexed="64"/>
      </patternFill>
    </fill>
    <fill>
      <patternFill patternType="solid">
        <fgColor rgb="FF247CBD"/>
        <bgColor indexed="64"/>
      </patternFill>
    </fill>
    <fill>
      <patternFill patternType="solid">
        <fgColor rgb="FF6FA9D6"/>
        <bgColor indexed="64"/>
      </patternFill>
    </fill>
    <fill>
      <patternFill patternType="solid">
        <fgColor rgb="FF3385C2"/>
        <bgColor indexed="64"/>
      </patternFill>
    </fill>
    <fill>
      <patternFill patternType="solid">
        <fgColor rgb="FF5197CC"/>
        <bgColor indexed="64"/>
      </patternFill>
    </fill>
    <fill>
      <patternFill patternType="solid">
        <fgColor rgb="FF8DBCE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14" fontId="0" fillId="0" borderId="0" xfId="0" applyNumberFormat="1"/>
    <xf numFmtId="21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0" fillId="2" borderId="1" xfId="0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3" fillId="10" borderId="1" xfId="0" applyFont="1" applyFill="1" applyBorder="1" applyAlignment="1">
      <alignment horizontal="center" vertical="center" wrapText="1"/>
    </xf>
    <xf numFmtId="0" fontId="1" fillId="0" borderId="0" xfId="1"/>
    <xf numFmtId="14" fontId="1" fillId="0" borderId="0" xfId="1" applyNumberFormat="1"/>
    <xf numFmtId="21" fontId="1" fillId="0" borderId="0" xfId="1" applyNumberFormat="1"/>
    <xf numFmtId="0" fontId="2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 wrapText="1"/>
    </xf>
    <xf numFmtId="0" fontId="1" fillId="2" borderId="1" xfId="1" applyFill="1" applyBorder="1" applyAlignment="1">
      <alignment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3" fillId="8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11" borderId="1" xfId="1" applyFont="1" applyFill="1" applyBorder="1" applyAlignment="1">
      <alignment horizontal="center" vertical="center" wrapText="1"/>
    </xf>
    <xf numFmtId="0" fontId="3" fillId="7" borderId="1" xfId="1" applyFont="1" applyFill="1" applyBorder="1" applyAlignment="1">
      <alignment horizontal="center" vertical="center" wrapText="1"/>
    </xf>
    <xf numFmtId="0" fontId="3" fillId="10" borderId="1" xfId="1" applyFont="1" applyFill="1" applyBorder="1" applyAlignment="1">
      <alignment horizontal="center" vertical="center" wrapText="1"/>
    </xf>
    <xf numFmtId="0" fontId="3" fillId="12" borderId="1" xfId="1" applyFont="1" applyFill="1" applyBorder="1" applyAlignment="1">
      <alignment horizontal="center" vertical="center" wrapText="1"/>
    </xf>
  </cellXfs>
  <cellStyles count="2">
    <cellStyle name="Standard" xfId="0" builtinId="0"/>
    <cellStyle name="Standard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'standard curve'!$H$36:$H$40</c:f>
              <c:numCache>
                <c:formatCode>General</c:formatCode>
                <c:ptCount val="5"/>
                <c:pt idx="0">
                  <c:v>0</c:v>
                </c:pt>
                <c:pt idx="1">
                  <c:v>100</c:v>
                </c:pt>
                <c:pt idx="2">
                  <c:v>200</c:v>
                </c:pt>
                <c:pt idx="3">
                  <c:v>300</c:v>
                </c:pt>
                <c:pt idx="4">
                  <c:v>500</c:v>
                </c:pt>
              </c:numCache>
            </c:numRef>
          </c:xVal>
          <c:yVal>
            <c:numRef>
              <c:f>'standard curve'!$I$36:$I$40</c:f>
              <c:numCache>
                <c:formatCode>General</c:formatCode>
                <c:ptCount val="5"/>
                <c:pt idx="0">
                  <c:v>0.106</c:v>
                </c:pt>
                <c:pt idx="1">
                  <c:v>0.27933333333333338</c:v>
                </c:pt>
                <c:pt idx="2">
                  <c:v>0.60149999999999992</c:v>
                </c:pt>
                <c:pt idx="3">
                  <c:v>0.88149999999999995</c:v>
                </c:pt>
                <c:pt idx="4">
                  <c:v>1.3146666666666667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595-45B2-8877-6F9BC60304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898402960"/>
        <c:axId val="1898402128"/>
      </c:scatterChart>
      <c:valAx>
        <c:axId val="1898402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glycine [µM]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98402128"/>
        <c:crosses val="autoZero"/>
        <c:crossBetween val="midCat"/>
      </c:valAx>
      <c:valAx>
        <c:axId val="189840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absorption </a:t>
                </a:r>
                <a:r>
                  <a:rPr lang="de-DE" u="sng"/>
                  <a:t>[au]</a:t>
                </a:r>
                <a:endParaRPr lang="de-DE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89840296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y"/>
            <c:errBarType val="both"/>
            <c:errValType val="cust"/>
            <c:noEndCap val="0"/>
            <c:plus>
              <c:numRef>
                <c:f>'Plate 1 - Sheet1 (1)'!$L$44:$L$46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34.92213560989012</c:v>
                  </c:pt>
                  <c:pt idx="2">
                    <c:v>17.987650084309387</c:v>
                  </c:pt>
                </c:numCache>
              </c:numRef>
            </c:plus>
            <c:minus>
              <c:numRef>
                <c:f>'Plate 1 - Sheet1 (1)'!$L$44:$L$46</c:f>
                <c:numCache>
                  <c:formatCode>General</c:formatCode>
                  <c:ptCount val="3"/>
                  <c:pt idx="0">
                    <c:v>0</c:v>
                  </c:pt>
                  <c:pt idx="1">
                    <c:v>34.92213560989012</c:v>
                  </c:pt>
                  <c:pt idx="2">
                    <c:v>17.987650084309387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'Plate 1 - Sheet1 (1)'!$J$44:$J$46</c:f>
              <c:numCache>
                <c:formatCode>General</c:formatCode>
                <c:ptCount val="3"/>
                <c:pt idx="0">
                  <c:v>0</c:v>
                </c:pt>
                <c:pt idx="1">
                  <c:v>3</c:v>
                </c:pt>
                <c:pt idx="2">
                  <c:v>20</c:v>
                </c:pt>
              </c:numCache>
            </c:numRef>
          </c:xVal>
          <c:yVal>
            <c:numRef>
              <c:f>'Plate 1 - Sheet1 (1)'!$K$44:$K$46</c:f>
              <c:numCache>
                <c:formatCode>General</c:formatCode>
                <c:ptCount val="3"/>
                <c:pt idx="0">
                  <c:v>0</c:v>
                </c:pt>
                <c:pt idx="1">
                  <c:v>242.44000000000005</c:v>
                </c:pt>
                <c:pt idx="2">
                  <c:v>309.10666666666674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A6-9341-AD99-BA9D5357DA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1224559"/>
        <c:axId val="592372175"/>
      </c:scatterChart>
      <c:valAx>
        <c:axId val="5912245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distance [mm]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2372175"/>
        <c:crosses val="autoZero"/>
        <c:crossBetween val="midCat"/>
      </c:valAx>
      <c:valAx>
        <c:axId val="592372175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terminal amino functions [µM]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91224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bg2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'Plate 1 - Sheet1 (1)'!$L$45:$L$46</c:f>
                <c:numCache>
                  <c:formatCode>General</c:formatCode>
                  <c:ptCount val="2"/>
                  <c:pt idx="0">
                    <c:v>34.92213560989012</c:v>
                  </c:pt>
                  <c:pt idx="1">
                    <c:v>17.987650084309387</c:v>
                  </c:pt>
                </c:numCache>
              </c:numRef>
            </c:plus>
            <c:minus>
              <c:numRef>
                <c:f>'Plate 1 - Sheet1 (1)'!$L$45:$L$46</c:f>
                <c:numCache>
                  <c:formatCode>General</c:formatCode>
                  <c:ptCount val="2"/>
                  <c:pt idx="0">
                    <c:v>34.92213560989012</c:v>
                  </c:pt>
                  <c:pt idx="1">
                    <c:v>17.987650084309387</c:v>
                  </c:pt>
                </c:numCache>
              </c:numRef>
            </c:minus>
            <c:spPr>
              <a:noFill/>
              <a:ln w="12700" cap="flat" cmpd="sng" algn="ctr">
                <a:solidFill>
                  <a:schemeClr val="tx1"/>
                </a:solidFill>
                <a:round/>
              </a:ln>
              <a:effectLst/>
            </c:spPr>
          </c:errBars>
          <c:cat>
            <c:numRef>
              <c:f>'Plate 1 - Sheet1 (1)'!$J$45:$J$46</c:f>
              <c:numCache>
                <c:formatCode>General</c:formatCode>
                <c:ptCount val="2"/>
                <c:pt idx="0">
                  <c:v>3</c:v>
                </c:pt>
                <c:pt idx="1">
                  <c:v>20</c:v>
                </c:pt>
              </c:numCache>
            </c:numRef>
          </c:cat>
          <c:val>
            <c:numRef>
              <c:f>'Plate 1 - Sheet1 (1)'!$K$45:$K$46</c:f>
              <c:numCache>
                <c:formatCode>General</c:formatCode>
                <c:ptCount val="2"/>
                <c:pt idx="0">
                  <c:v>242.44000000000005</c:v>
                </c:pt>
                <c:pt idx="1">
                  <c:v>309.10666666666674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02F-5D44-B209-3D405471C3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7301087"/>
        <c:axId val="653585391"/>
      </c:barChart>
      <c:catAx>
        <c:axId val="55730108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653585391"/>
        <c:crosses val="autoZero"/>
        <c:auto val="1"/>
        <c:lblAlgn val="ctr"/>
        <c:lblOffset val="100"/>
        <c:noMultiLvlLbl val="0"/>
      </c:catAx>
      <c:valAx>
        <c:axId val="65358539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 w="1270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5730108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452437</xdr:colOff>
      <xdr:row>34</xdr:row>
      <xdr:rowOff>9525</xdr:rowOff>
    </xdr:from>
    <xdr:to>
      <xdr:col>18</xdr:col>
      <xdr:colOff>147637</xdr:colOff>
      <xdr:row>51</xdr:row>
      <xdr:rowOff>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635000</xdr:colOff>
      <xdr:row>48</xdr:row>
      <xdr:rowOff>101600</xdr:rowOff>
    </xdr:from>
    <xdr:to>
      <xdr:col>18</xdr:col>
      <xdr:colOff>203200</xdr:colOff>
      <xdr:row>67</xdr:row>
      <xdr:rowOff>127000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F5BEE65D-8671-7D44-B256-6DD2A685C04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476250</xdr:colOff>
      <xdr:row>24</xdr:row>
      <xdr:rowOff>114300</xdr:rowOff>
    </xdr:from>
    <xdr:to>
      <xdr:col>19</xdr:col>
      <xdr:colOff>158750</xdr:colOff>
      <xdr:row>40</xdr:row>
      <xdr:rowOff>114300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D15BD09F-B71E-4542-8F33-0D2F794005F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O40"/>
  <sheetViews>
    <sheetView topLeftCell="E22" workbookViewId="0">
      <selection activeCell="J38" sqref="J38"/>
    </sheetView>
  </sheetViews>
  <sheetFormatPr baseColWidth="10" defaultColWidth="9.1640625" defaultRowHeight="13" x14ac:dyDescent="0.15"/>
  <cols>
    <col min="1" max="1" width="20.6640625" customWidth="1"/>
    <col min="2" max="2" width="12.6640625" customWidth="1"/>
  </cols>
  <sheetData>
    <row r="2" spans="1:2" x14ac:dyDescent="0.15">
      <c r="A2" t="s">
        <v>0</v>
      </c>
      <c r="B2" s="1">
        <v>37106</v>
      </c>
    </row>
    <row r="4" spans="1:2" x14ac:dyDescent="0.15">
      <c r="A4" t="s">
        <v>1</v>
      </c>
    </row>
    <row r="5" spans="1:2" x14ac:dyDescent="0.15">
      <c r="A5" t="s">
        <v>2</v>
      </c>
    </row>
    <row r="6" spans="1:2" x14ac:dyDescent="0.15">
      <c r="A6" t="s">
        <v>3</v>
      </c>
      <c r="B6" t="s">
        <v>4</v>
      </c>
    </row>
    <row r="7" spans="1:2" x14ac:dyDescent="0.15">
      <c r="A7" t="s">
        <v>5</v>
      </c>
      <c r="B7" s="1">
        <v>44000</v>
      </c>
    </row>
    <row r="8" spans="1:2" x14ac:dyDescent="0.15">
      <c r="A8" t="s">
        <v>6</v>
      </c>
      <c r="B8" s="2">
        <v>0.49409722222222219</v>
      </c>
    </row>
    <row r="9" spans="1:2" x14ac:dyDescent="0.15">
      <c r="A9" t="s">
        <v>7</v>
      </c>
      <c r="B9" t="s">
        <v>8</v>
      </c>
    </row>
    <row r="10" spans="1:2" x14ac:dyDescent="0.15">
      <c r="A10" t="s">
        <v>9</v>
      </c>
      <c r="B10" t="s">
        <v>10</v>
      </c>
    </row>
    <row r="11" spans="1:2" x14ac:dyDescent="0.15">
      <c r="A11" t="s">
        <v>11</v>
      </c>
      <c r="B11" t="s">
        <v>12</v>
      </c>
    </row>
    <row r="13" spans="1:2" ht="14" x14ac:dyDescent="0.15">
      <c r="A13" s="3" t="s">
        <v>13</v>
      </c>
      <c r="B13" s="4"/>
    </row>
    <row r="14" spans="1:2" x14ac:dyDescent="0.15">
      <c r="A14" t="s">
        <v>14</v>
      </c>
      <c r="B14" t="s">
        <v>15</v>
      </c>
    </row>
    <row r="15" spans="1:2" x14ac:dyDescent="0.15">
      <c r="A15" t="s">
        <v>16</v>
      </c>
    </row>
    <row r="16" spans="1:2" x14ac:dyDescent="0.15">
      <c r="A16" t="s">
        <v>17</v>
      </c>
      <c r="B16" t="s">
        <v>18</v>
      </c>
    </row>
    <row r="17" spans="1:15" x14ac:dyDescent="0.15">
      <c r="B17" t="s">
        <v>19</v>
      </c>
    </row>
    <row r="18" spans="1:15" x14ac:dyDescent="0.15">
      <c r="B18" t="s">
        <v>20</v>
      </c>
    </row>
    <row r="19" spans="1:15" x14ac:dyDescent="0.15">
      <c r="B19" t="s">
        <v>21</v>
      </c>
    </row>
    <row r="21" spans="1:15" ht="14" x14ac:dyDescent="0.15">
      <c r="A21" s="3" t="s">
        <v>22</v>
      </c>
      <c r="B21" s="4"/>
    </row>
    <row r="22" spans="1:15" x14ac:dyDescent="0.15">
      <c r="A22" t="s">
        <v>23</v>
      </c>
      <c r="B22">
        <v>0</v>
      </c>
    </row>
    <row r="24" spans="1:15" x14ac:dyDescent="0.15">
      <c r="B24" s="5"/>
      <c r="C24" s="6">
        <v>1</v>
      </c>
      <c r="D24" s="6">
        <v>2</v>
      </c>
      <c r="E24" s="6">
        <v>3</v>
      </c>
      <c r="F24" s="6">
        <v>4</v>
      </c>
      <c r="G24" s="6">
        <v>5</v>
      </c>
      <c r="H24" s="6">
        <v>6</v>
      </c>
      <c r="I24" s="6">
        <v>0</v>
      </c>
      <c r="J24" s="6">
        <v>100</v>
      </c>
      <c r="K24" s="6">
        <v>200</v>
      </c>
      <c r="L24" s="6">
        <v>300</v>
      </c>
      <c r="M24" s="6">
        <v>500</v>
      </c>
      <c r="N24" s="6">
        <v>12</v>
      </c>
    </row>
    <row r="25" spans="1:15" ht="14" x14ac:dyDescent="0.15">
      <c r="B25" s="6" t="s">
        <v>24</v>
      </c>
      <c r="C25" s="7"/>
      <c r="D25" s="7"/>
      <c r="E25" s="7"/>
      <c r="F25" s="7"/>
      <c r="G25" s="7"/>
      <c r="H25" s="7"/>
      <c r="I25" s="8">
        <v>0.107</v>
      </c>
      <c r="J25" s="9">
        <v>0.27300000000000002</v>
      </c>
      <c r="K25" s="10"/>
      <c r="L25" s="11"/>
      <c r="M25" s="12">
        <v>1.411</v>
      </c>
      <c r="N25" s="7"/>
      <c r="O25" s="13">
        <v>575</v>
      </c>
    </row>
    <row r="26" spans="1:15" ht="14" x14ac:dyDescent="0.15">
      <c r="B26" s="6" t="s">
        <v>25</v>
      </c>
      <c r="C26" s="7"/>
      <c r="D26" s="7"/>
      <c r="E26" s="7"/>
      <c r="F26" s="7"/>
      <c r="G26" s="7"/>
      <c r="H26" s="7"/>
      <c r="I26" s="8"/>
      <c r="J26" s="9">
        <v>0.27</v>
      </c>
      <c r="K26" s="10">
        <v>0.60199999999999998</v>
      </c>
      <c r="L26" s="14">
        <v>0.88700000000000001</v>
      </c>
      <c r="M26" s="15">
        <v>1.288</v>
      </c>
      <c r="N26" s="7"/>
      <c r="O26" s="13">
        <v>575</v>
      </c>
    </row>
    <row r="27" spans="1:15" ht="14" x14ac:dyDescent="0.15">
      <c r="B27" s="6" t="s">
        <v>26</v>
      </c>
      <c r="C27" s="7"/>
      <c r="D27" s="7"/>
      <c r="E27" s="7"/>
      <c r="F27" s="7"/>
      <c r="G27" s="7"/>
      <c r="H27" s="7"/>
      <c r="I27" s="8">
        <v>0.105</v>
      </c>
      <c r="J27" s="9">
        <v>0.29499999999999998</v>
      </c>
      <c r="K27" s="10">
        <v>0.60099999999999998</v>
      </c>
      <c r="L27" s="14">
        <v>0.876</v>
      </c>
      <c r="M27" s="15">
        <v>1.2450000000000001</v>
      </c>
      <c r="N27" s="7"/>
      <c r="O27" s="13">
        <v>575</v>
      </c>
    </row>
    <row r="28" spans="1:15" ht="14" x14ac:dyDescent="0.15">
      <c r="B28" s="6" t="s">
        <v>27</v>
      </c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13">
        <v>575</v>
      </c>
    </row>
    <row r="29" spans="1:15" ht="14" x14ac:dyDescent="0.15">
      <c r="B29" s="6" t="s">
        <v>28</v>
      </c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13">
        <v>575</v>
      </c>
    </row>
    <row r="30" spans="1:15" ht="14" x14ac:dyDescent="0.15">
      <c r="B30" s="6" t="s">
        <v>29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13">
        <v>575</v>
      </c>
    </row>
    <row r="31" spans="1:15" ht="14" x14ac:dyDescent="0.15">
      <c r="B31" s="6" t="s">
        <v>30</v>
      </c>
      <c r="C31" s="7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13">
        <v>575</v>
      </c>
    </row>
    <row r="32" spans="1:15" ht="14" x14ac:dyDescent="0.15">
      <c r="B32" s="6" t="s">
        <v>31</v>
      </c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13">
        <v>575</v>
      </c>
    </row>
    <row r="36" spans="8:9" x14ac:dyDescent="0.15">
      <c r="H36">
        <v>0</v>
      </c>
      <c r="I36">
        <f>AVERAGE(I25:I27)</f>
        <v>0.106</v>
      </c>
    </row>
    <row r="37" spans="8:9" x14ac:dyDescent="0.15">
      <c r="H37">
        <v>100</v>
      </c>
      <c r="I37">
        <f>AVERAGE(J25:J27)</f>
        <v>0.27933333333333338</v>
      </c>
    </row>
    <row r="38" spans="8:9" x14ac:dyDescent="0.15">
      <c r="H38">
        <v>200</v>
      </c>
      <c r="I38">
        <f>AVERAGE(K25:K27)</f>
        <v>0.60149999999999992</v>
      </c>
    </row>
    <row r="39" spans="8:9" x14ac:dyDescent="0.15">
      <c r="H39">
        <v>300</v>
      </c>
      <c r="I39">
        <f>AVERAGE(L25:L27)</f>
        <v>0.88149999999999995</v>
      </c>
    </row>
    <row r="40" spans="8:9" x14ac:dyDescent="0.15">
      <c r="H40">
        <v>500</v>
      </c>
      <c r="I40">
        <f>AVERAGE(M25:M27)</f>
        <v>1.3146666666666667</v>
      </c>
    </row>
  </sheetData>
  <phoneticPr fontId="0" type="noConversion"/>
  <pageMargins left="0.78740157499999996" right="0.78740157499999996" top="0.984251969" bottom="0.984251969" header="0.5" footer="0.5"/>
  <pageSetup paperSize="9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O48"/>
  <sheetViews>
    <sheetView tabSelected="1" topLeftCell="B23" workbookViewId="0">
      <selection activeCell="G50" sqref="G50"/>
    </sheetView>
  </sheetViews>
  <sheetFormatPr baseColWidth="10" defaultColWidth="9.1640625" defaultRowHeight="13" x14ac:dyDescent="0.15"/>
  <cols>
    <col min="1" max="1" width="20.6640625" style="16" customWidth="1"/>
    <col min="2" max="2" width="12.6640625" style="16" customWidth="1"/>
    <col min="3" max="16384" width="9.1640625" style="16"/>
  </cols>
  <sheetData>
    <row r="2" spans="1:2" x14ac:dyDescent="0.15">
      <c r="A2" s="16" t="s">
        <v>0</v>
      </c>
      <c r="B2" s="17">
        <v>37106</v>
      </c>
    </row>
    <row r="4" spans="1:2" x14ac:dyDescent="0.15">
      <c r="A4" s="16" t="s">
        <v>1</v>
      </c>
    </row>
    <row r="5" spans="1:2" x14ac:dyDescent="0.15">
      <c r="A5" s="16" t="s">
        <v>2</v>
      </c>
    </row>
    <row r="6" spans="1:2" x14ac:dyDescent="0.15">
      <c r="A6" s="16" t="s">
        <v>3</v>
      </c>
      <c r="B6" s="16" t="s">
        <v>4</v>
      </c>
    </row>
    <row r="7" spans="1:2" x14ac:dyDescent="0.15">
      <c r="A7" s="16" t="s">
        <v>5</v>
      </c>
      <c r="B7" s="17">
        <v>44000</v>
      </c>
    </row>
    <row r="8" spans="1:2" x14ac:dyDescent="0.15">
      <c r="A8" s="16" t="s">
        <v>6</v>
      </c>
      <c r="B8" s="18">
        <v>0.74322916666666661</v>
      </c>
    </row>
    <row r="9" spans="1:2" x14ac:dyDescent="0.15">
      <c r="A9" s="16" t="s">
        <v>7</v>
      </c>
      <c r="B9" s="16" t="s">
        <v>8</v>
      </c>
    </row>
    <row r="10" spans="1:2" x14ac:dyDescent="0.15">
      <c r="A10" s="16" t="s">
        <v>9</v>
      </c>
      <c r="B10" s="16" t="s">
        <v>10</v>
      </c>
    </row>
    <row r="11" spans="1:2" x14ac:dyDescent="0.15">
      <c r="A11" s="16" t="s">
        <v>11</v>
      </c>
      <c r="B11" s="16" t="s">
        <v>12</v>
      </c>
    </row>
    <row r="13" spans="1:2" ht="14" x14ac:dyDescent="0.15">
      <c r="A13" s="19" t="s">
        <v>13</v>
      </c>
      <c r="B13" s="20"/>
    </row>
    <row r="14" spans="1:2" x14ac:dyDescent="0.15">
      <c r="A14" s="16" t="s">
        <v>14</v>
      </c>
      <c r="B14" s="16" t="s">
        <v>32</v>
      </c>
    </row>
    <row r="15" spans="1:2" x14ac:dyDescent="0.15">
      <c r="A15" s="16" t="s">
        <v>16</v>
      </c>
    </row>
    <row r="16" spans="1:2" x14ac:dyDescent="0.15">
      <c r="A16" s="16" t="s">
        <v>17</v>
      </c>
      <c r="B16" s="16" t="s">
        <v>18</v>
      </c>
    </row>
    <row r="17" spans="1:15" x14ac:dyDescent="0.15">
      <c r="B17" s="16" t="s">
        <v>33</v>
      </c>
    </row>
    <row r="18" spans="1:15" x14ac:dyDescent="0.15">
      <c r="B18" s="16" t="s">
        <v>20</v>
      </c>
    </row>
    <row r="19" spans="1:15" x14ac:dyDescent="0.15">
      <c r="B19" s="16" t="s">
        <v>21</v>
      </c>
    </row>
    <row r="21" spans="1:15" ht="14" x14ac:dyDescent="0.15">
      <c r="A21" s="19" t="s">
        <v>22</v>
      </c>
      <c r="B21" s="20"/>
    </row>
    <row r="22" spans="1:15" x14ac:dyDescent="0.15">
      <c r="A22" s="16" t="s">
        <v>23</v>
      </c>
      <c r="B22" s="16">
        <v>0</v>
      </c>
    </row>
    <row r="24" spans="1:15" x14ac:dyDescent="0.15">
      <c r="B24" s="21"/>
      <c r="C24" s="22">
        <v>1</v>
      </c>
      <c r="D24" s="22">
        <v>2</v>
      </c>
      <c r="E24" s="22">
        <v>3</v>
      </c>
      <c r="F24" s="22">
        <v>4</v>
      </c>
      <c r="G24" s="22">
        <v>5</v>
      </c>
      <c r="H24" s="22">
        <v>6</v>
      </c>
      <c r="I24" s="22">
        <v>7</v>
      </c>
      <c r="J24" s="22">
        <v>8</v>
      </c>
      <c r="K24" s="22">
        <v>9</v>
      </c>
      <c r="L24" s="22">
        <v>10</v>
      </c>
      <c r="M24" s="22">
        <v>11</v>
      </c>
      <c r="N24" s="22">
        <v>12</v>
      </c>
    </row>
    <row r="25" spans="1:15" ht="14" x14ac:dyDescent="0.15">
      <c r="B25" s="22" t="s">
        <v>24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4">
        <v>575</v>
      </c>
    </row>
    <row r="26" spans="1:15" ht="14" x14ac:dyDescent="0.15">
      <c r="B26" s="22" t="s">
        <v>25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4">
        <v>575</v>
      </c>
    </row>
    <row r="27" spans="1:15" ht="14" x14ac:dyDescent="0.15">
      <c r="B27" s="22" t="s">
        <v>26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4">
        <v>575</v>
      </c>
    </row>
    <row r="28" spans="1:15" ht="14" x14ac:dyDescent="0.15">
      <c r="B28" s="22" t="s">
        <v>27</v>
      </c>
      <c r="C28" s="23"/>
      <c r="D28" s="23"/>
      <c r="E28" s="23"/>
      <c r="F28" s="26">
        <v>0.23400000000000001</v>
      </c>
      <c r="G28" s="28">
        <v>0.28299999999999997</v>
      </c>
      <c r="H28" s="29">
        <v>0.3</v>
      </c>
      <c r="I28" s="23"/>
      <c r="J28" s="23"/>
      <c r="K28" s="23"/>
      <c r="L28" s="23"/>
      <c r="M28" s="23"/>
      <c r="N28" s="23"/>
      <c r="O28" s="24">
        <v>575</v>
      </c>
    </row>
    <row r="29" spans="1:15" ht="14" x14ac:dyDescent="0.15">
      <c r="B29" s="22" t="s">
        <v>28</v>
      </c>
      <c r="C29" s="23"/>
      <c r="D29" s="23"/>
      <c r="E29" s="23"/>
      <c r="F29" s="30">
        <v>0.23699999999999999</v>
      </c>
      <c r="G29" s="29">
        <v>0.30199999999999999</v>
      </c>
      <c r="H29" s="25">
        <v>0.309</v>
      </c>
      <c r="I29" s="23"/>
      <c r="J29" s="23"/>
      <c r="K29" s="23"/>
      <c r="L29" s="23"/>
      <c r="M29" s="23"/>
      <c r="N29" s="23"/>
      <c r="O29" s="24">
        <v>575</v>
      </c>
    </row>
    <row r="30" spans="1:15" ht="14" x14ac:dyDescent="0.15">
      <c r="B30" s="22" t="s">
        <v>29</v>
      </c>
      <c r="C30" s="23"/>
      <c r="D30" s="23"/>
      <c r="E30" s="23"/>
      <c r="F30" s="27">
        <v>0.23899999999999999</v>
      </c>
      <c r="G30" s="28">
        <v>0.28399999999999997</v>
      </c>
      <c r="H30" s="25">
        <v>0.31</v>
      </c>
      <c r="J30" s="23"/>
      <c r="K30" s="23"/>
      <c r="L30" s="23"/>
      <c r="M30" s="23"/>
      <c r="N30" s="23"/>
      <c r="O30" s="24">
        <v>575</v>
      </c>
    </row>
    <row r="31" spans="1:15" ht="14" x14ac:dyDescent="0.15">
      <c r="B31" s="22" t="s">
        <v>30</v>
      </c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4">
        <v>575</v>
      </c>
    </row>
    <row r="32" spans="1:15" ht="14" x14ac:dyDescent="0.15">
      <c r="B32" s="22" t="s">
        <v>31</v>
      </c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4">
        <v>575</v>
      </c>
    </row>
    <row r="34" spans="6:12" x14ac:dyDescent="0.15">
      <c r="F34" s="16" t="s">
        <v>34</v>
      </c>
      <c r="G34" s="16" t="s">
        <v>35</v>
      </c>
      <c r="H34" s="16" t="s">
        <v>36</v>
      </c>
      <c r="J34" s="16">
        <v>30.44</v>
      </c>
    </row>
    <row r="35" spans="6:12" x14ac:dyDescent="0.15">
      <c r="J35" s="16" t="s">
        <v>34</v>
      </c>
    </row>
    <row r="36" spans="6:12" x14ac:dyDescent="0.15">
      <c r="F36" s="16">
        <f>AVERAGE(F28:F30)</f>
        <v>0.23666666666666666</v>
      </c>
      <c r="G36" s="16">
        <f>AVERAGE(G28:G30)</f>
        <v>0.28966666666666668</v>
      </c>
      <c r="H36" s="16">
        <f>AVERAGE(H28:H30)</f>
        <v>0.30633333333333335</v>
      </c>
      <c r="J36" s="16">
        <f>F43-J34</f>
        <v>568.22666666666657</v>
      </c>
    </row>
    <row r="38" spans="6:12" x14ac:dyDescent="0.15">
      <c r="F38" s="16">
        <f>((F28-0.087)/0.0025)*10</f>
        <v>588</v>
      </c>
      <c r="G38" s="16">
        <f t="shared" ref="G38:H38" si="0">((G28-0.087)/0.0025)*10</f>
        <v>783.99999999999989</v>
      </c>
      <c r="H38" s="16">
        <f t="shared" si="0"/>
        <v>852</v>
      </c>
    </row>
    <row r="39" spans="6:12" x14ac:dyDescent="0.15">
      <c r="F39" s="16">
        <f t="shared" ref="F39:H39" si="1">((F29-0.087)/0.0025)*10</f>
        <v>600</v>
      </c>
      <c r="G39" s="16">
        <f t="shared" si="1"/>
        <v>860</v>
      </c>
      <c r="H39" s="16">
        <f t="shared" si="1"/>
        <v>888</v>
      </c>
    </row>
    <row r="40" spans="6:12" x14ac:dyDescent="0.15">
      <c r="F40" s="16">
        <f t="shared" ref="F40:H40" si="2">((F30-0.087)/0.0025)*10</f>
        <v>608</v>
      </c>
      <c r="G40" s="16">
        <f t="shared" si="2"/>
        <v>788</v>
      </c>
      <c r="H40" s="16">
        <f t="shared" si="2"/>
        <v>892</v>
      </c>
    </row>
    <row r="43" spans="6:12" x14ac:dyDescent="0.15">
      <c r="F43" s="16">
        <f>AVERAGE(F38:F40)</f>
        <v>598.66666666666663</v>
      </c>
      <c r="G43" s="16">
        <f>G38-$J$36</f>
        <v>215.77333333333331</v>
      </c>
      <c r="H43" s="16">
        <f>H38-$J$36</f>
        <v>283.77333333333343</v>
      </c>
    </row>
    <row r="44" spans="6:12" x14ac:dyDescent="0.15">
      <c r="G44" s="16">
        <f t="shared" ref="G44:H45" si="3">G39-$J$36</f>
        <v>291.77333333333343</v>
      </c>
      <c r="H44" s="16">
        <f t="shared" si="3"/>
        <v>319.77333333333343</v>
      </c>
      <c r="J44" s="16">
        <v>0</v>
      </c>
      <c r="K44" s="16">
        <v>0</v>
      </c>
      <c r="L44" s="16">
        <v>0</v>
      </c>
    </row>
    <row r="45" spans="6:12" x14ac:dyDescent="0.15">
      <c r="G45" s="16">
        <f t="shared" si="3"/>
        <v>219.77333333333343</v>
      </c>
      <c r="H45" s="16">
        <f t="shared" si="3"/>
        <v>323.77333333333343</v>
      </c>
      <c r="J45" s="16">
        <v>3</v>
      </c>
      <c r="K45" s="16">
        <f>G47</f>
        <v>242.44000000000005</v>
      </c>
      <c r="L45" s="16">
        <f>G48</f>
        <v>34.92213560989012</v>
      </c>
    </row>
    <row r="46" spans="6:12" x14ac:dyDescent="0.15">
      <c r="J46" s="16">
        <v>20</v>
      </c>
      <c r="K46" s="16">
        <f>H47</f>
        <v>309.10666666666674</v>
      </c>
      <c r="L46" s="16">
        <f>H48</f>
        <v>17.987650084309387</v>
      </c>
    </row>
    <row r="47" spans="6:12" x14ac:dyDescent="0.15">
      <c r="G47" s="16">
        <f>AVERAGE(G43:G45)</f>
        <v>242.44000000000005</v>
      </c>
      <c r="H47" s="16">
        <f>AVERAGE(H43:H45)</f>
        <v>309.10666666666674</v>
      </c>
    </row>
    <row r="48" spans="6:12" x14ac:dyDescent="0.15">
      <c r="G48" s="16">
        <f>STDEVP(G43:G45)</f>
        <v>34.92213560989012</v>
      </c>
      <c r="H48" s="16">
        <f>STDEVP(H43:H45)</f>
        <v>17.987650084309387</v>
      </c>
    </row>
  </sheetData>
  <pageMargins left="0.78740157499999996" right="0.78740157499999996" top="0.984251969" bottom="0.984251969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standard curve</vt:lpstr>
      <vt:lpstr>Plate 1 - Sheet1 (1)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Microsoft Office User</cp:lastModifiedBy>
  <dcterms:created xsi:type="dcterms:W3CDTF">2011-01-18T20:51:17Z</dcterms:created>
  <dcterms:modified xsi:type="dcterms:W3CDTF">2023-12-06T12:49:42Z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utoMacroName">
    <vt:lpwstr>None</vt:lpwstr>
  </property>
  <property fmtid="{D5CDD505-2E9C-101B-9397-08002B2CF9AE}" pid="3" name="LastEdited">
    <vt:lpwstr>16.0</vt:lpwstr>
  </property>
</Properties>
</file>