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filterPrivacy="1"/>
  <xr:revisionPtr revIDLastSave="0" documentId="8_{C17D3DB4-AB5E-F745-9445-CA1554B49A52}" xr6:coauthVersionLast="47" xr6:coauthVersionMax="47" xr10:uidLastSave="{00000000-0000-0000-0000-000000000000}"/>
  <bookViews>
    <workbookView xWindow="17180" yWindow="3580" windowWidth="27640" windowHeight="20460" tabRatio="907" activeTab="7" xr2:uid="{00000000-000D-0000-FFFF-FFFF00000000}"/>
  </bookViews>
  <sheets>
    <sheet name="1. replicate" sheetId="1" r:id="rId1"/>
    <sheet name="2. replicate" sheetId="17" r:id="rId2"/>
    <sheet name="3. replicate" sheetId="18" r:id="rId3"/>
    <sheet name="Together" sheetId="19" r:id="rId4"/>
    <sheet name="DTNB 1. replicate" sheetId="20" r:id="rId5"/>
    <sheet name="DTNB 2. replicate" sheetId="21" r:id="rId6"/>
    <sheet name="DTNB 3. replicate" sheetId="22" r:id="rId7"/>
    <sheet name="DTNB mean" sheetId="23" r:id="rId8"/>
  </sheets>
  <externalReferences>
    <externalReference r:id="rId9"/>
    <externalReference r:id="rId10"/>
  </externalReference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" i="23" l="1"/>
  <c r="C2" i="23"/>
  <c r="D2" i="23"/>
  <c r="E2" i="23"/>
  <c r="F2" i="23"/>
  <c r="B3" i="23"/>
  <c r="E3" i="23" s="1"/>
  <c r="C3" i="23"/>
  <c r="D3" i="23"/>
  <c r="B4" i="23"/>
  <c r="C4" i="23"/>
  <c r="D4" i="23"/>
  <c r="E4" i="23"/>
  <c r="F4" i="23"/>
  <c r="B5" i="23"/>
  <c r="F5" i="23" s="1"/>
  <c r="C5" i="23"/>
  <c r="D5" i="23"/>
  <c r="B6" i="23"/>
  <c r="F6" i="23" s="1"/>
  <c r="C6" i="23"/>
  <c r="D6" i="23"/>
  <c r="E6" i="23"/>
  <c r="B7" i="23"/>
  <c r="C7" i="23"/>
  <c r="D7" i="23"/>
  <c r="E7" i="23"/>
  <c r="F7" i="23"/>
  <c r="B8" i="23"/>
  <c r="E8" i="23" s="1"/>
  <c r="C8" i="23"/>
  <c r="D8" i="23"/>
  <c r="B9" i="23"/>
  <c r="C9" i="23"/>
  <c r="D9" i="23"/>
  <c r="E9" i="23"/>
  <c r="F9" i="23"/>
  <c r="C2" i="22"/>
  <c r="F2" i="22"/>
  <c r="C3" i="22"/>
  <c r="C4" i="22"/>
  <c r="F3" i="22" s="1"/>
  <c r="C5" i="22"/>
  <c r="F4" i="22" s="1"/>
  <c r="F5" i="22"/>
  <c r="C6" i="22"/>
  <c r="C7" i="22"/>
  <c r="C2" i="21"/>
  <c r="F2" i="21" s="1"/>
  <c r="C3" i="21"/>
  <c r="C4" i="21"/>
  <c r="F3" i="21" s="1"/>
  <c r="C5" i="21"/>
  <c r="F4" i="21" s="1"/>
  <c r="F5" i="21"/>
  <c r="C6" i="21"/>
  <c r="C7" i="21"/>
  <c r="C2" i="20"/>
  <c r="F2" i="20" s="1"/>
  <c r="C3" i="20"/>
  <c r="C4" i="20"/>
  <c r="F3" i="20" s="1"/>
  <c r="C5" i="20"/>
  <c r="C6" i="20"/>
  <c r="C7" i="20"/>
  <c r="C8" i="20"/>
  <c r="O3" i="19"/>
  <c r="O7" i="19"/>
  <c r="I7" i="19"/>
  <c r="C7" i="19"/>
  <c r="F8" i="23" l="1"/>
  <c r="E5" i="23"/>
  <c r="F3" i="23"/>
  <c r="F5" i="20"/>
  <c r="F4" i="20"/>
  <c r="N18" i="19"/>
  <c r="M18" i="19"/>
  <c r="O64" i="18"/>
  <c r="O66" i="18" s="1"/>
  <c r="N64" i="18"/>
  <c r="O64" i="17"/>
  <c r="O66" i="17" s="1"/>
  <c r="I11" i="19" s="1"/>
  <c r="N64" i="17"/>
  <c r="O64" i="1"/>
  <c r="O66" i="1"/>
  <c r="C11" i="19" s="1"/>
  <c r="N64" i="1"/>
  <c r="L64" i="1"/>
  <c r="M64" i="1"/>
  <c r="M66" i="1" s="1"/>
  <c r="J64" i="1"/>
  <c r="K66" i="1" s="1"/>
  <c r="I64" i="1"/>
  <c r="K64" i="1"/>
  <c r="H64" i="1"/>
  <c r="G64" i="1"/>
  <c r="F64" i="1"/>
  <c r="E64" i="1"/>
  <c r="D64" i="1"/>
  <c r="J64" i="17"/>
  <c r="K64" i="17"/>
  <c r="K66" i="17" s="1"/>
  <c r="I64" i="17"/>
  <c r="H64" i="17"/>
  <c r="G64" i="17"/>
  <c r="F64" i="17"/>
  <c r="E64" i="17"/>
  <c r="D64" i="17"/>
  <c r="C64" i="17"/>
  <c r="B64" i="17"/>
  <c r="M64" i="18"/>
  <c r="L64" i="18"/>
  <c r="K64" i="18"/>
  <c r="K66" i="18" s="1"/>
  <c r="O9" i="19" s="1"/>
  <c r="J64" i="18"/>
  <c r="I64" i="18"/>
  <c r="H64" i="18"/>
  <c r="I66" i="18" s="1"/>
  <c r="O8" i="19" s="1"/>
  <c r="G64" i="18"/>
  <c r="F64" i="18"/>
  <c r="G66" i="18" s="1"/>
  <c r="Q3" i="19" s="1"/>
  <c r="C64" i="18"/>
  <c r="C66" i="18" s="1"/>
  <c r="B64" i="18"/>
  <c r="G66" i="17"/>
  <c r="C66" i="17"/>
  <c r="I66" i="17"/>
  <c r="M64" i="17"/>
  <c r="L64" i="17"/>
  <c r="M66" i="17"/>
  <c r="I10" i="19" s="1"/>
  <c r="G66" i="1"/>
  <c r="E66" i="1"/>
  <c r="I66" i="1"/>
  <c r="C8" i="19" s="1"/>
  <c r="C64" i="1"/>
  <c r="B64" i="1"/>
  <c r="C66" i="1"/>
  <c r="M66" i="18"/>
  <c r="O10" i="19" s="1"/>
  <c r="E64" i="18"/>
  <c r="E66" i="18" s="1"/>
  <c r="M3" i="19" s="1"/>
  <c r="D64" i="18"/>
  <c r="E66" i="17"/>
  <c r="G3" i="19" s="1"/>
  <c r="C10" i="19" l="1"/>
  <c r="I9" i="19"/>
  <c r="C9" i="19"/>
  <c r="O11" i="19"/>
  <c r="I8" i="19"/>
  <c r="E3" i="19"/>
  <c r="A3" i="19"/>
  <c r="K3" i="19"/>
  <c r="C3" i="19" l="1"/>
  <c r="P3" i="19"/>
  <c r="P11" i="19" s="1"/>
  <c r="I3" i="19"/>
  <c r="P10" i="19" l="1"/>
  <c r="Q10" i="19" s="1"/>
  <c r="L21" i="19" s="1"/>
  <c r="P8" i="19"/>
  <c r="E14" i="19" s="1"/>
  <c r="P9" i="19"/>
  <c r="E15" i="19" s="1"/>
  <c r="D3" i="19"/>
  <c r="D11" i="19" s="1"/>
  <c r="D8" i="19"/>
  <c r="D9" i="19"/>
  <c r="D10" i="19"/>
  <c r="Q11" i="19"/>
  <c r="L22" i="19" s="1"/>
  <c r="E17" i="19"/>
  <c r="J3" i="19"/>
  <c r="J11" i="19" s="1"/>
  <c r="J10" i="19"/>
  <c r="Q9" i="19" l="1"/>
  <c r="L20" i="19" s="1"/>
  <c r="Q8" i="19"/>
  <c r="L19" i="19" s="1"/>
  <c r="E16" i="19"/>
  <c r="E11" i="19"/>
  <c r="J22" i="19" s="1"/>
  <c r="C17" i="19"/>
  <c r="D17" i="19"/>
  <c r="K11" i="19"/>
  <c r="K22" i="19" s="1"/>
  <c r="J9" i="19"/>
  <c r="K10" i="19"/>
  <c r="K21" i="19" s="1"/>
  <c r="D16" i="19"/>
  <c r="C16" i="19"/>
  <c r="E10" i="19"/>
  <c r="J21" i="19" s="1"/>
  <c r="C15" i="19"/>
  <c r="E9" i="19"/>
  <c r="J20" i="19" s="1"/>
  <c r="J8" i="19"/>
  <c r="E8" i="19"/>
  <c r="J19" i="19" s="1"/>
  <c r="C14" i="19"/>
  <c r="D15" i="19" l="1"/>
  <c r="K9" i="19"/>
  <c r="K20" i="19" s="1"/>
  <c r="F16" i="19"/>
  <c r="C21" i="19" s="1"/>
  <c r="G16" i="19"/>
  <c r="D21" i="19" s="1"/>
  <c r="F14" i="19"/>
  <c r="C19" i="19" s="1"/>
  <c r="G14" i="19"/>
  <c r="D19" i="19" s="1"/>
  <c r="K8" i="19"/>
  <c r="K19" i="19" s="1"/>
  <c r="M19" i="19" s="1"/>
  <c r="D14" i="19"/>
  <c r="M20" i="19"/>
  <c r="N20" i="19"/>
  <c r="G15" i="19"/>
  <c r="D20" i="19" s="1"/>
  <c r="F15" i="19"/>
  <c r="C20" i="19" s="1"/>
  <c r="G17" i="19"/>
  <c r="D22" i="19" s="1"/>
  <c r="F17" i="19"/>
  <c r="C22" i="19" s="1"/>
  <c r="M21" i="19"/>
  <c r="N21" i="19"/>
  <c r="M22" i="19"/>
  <c r="N22" i="19"/>
  <c r="N19" i="19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Abfrage - 900 nM Hsp33 1 min DBD t1" description="Verbindung mit der Abfrage '900 nM Hsp33 1 min DBD t1' in der Arbeitsmappe." type="5" refreshedVersion="6" background="1">
    <dbPr connection="Provider=Microsoft.Mashup.OleDb.1;Data Source=$Workbook$;Location=900 nM Hsp33 1 min DBD t1;Extended Properties=&quot;&quot;" command="SELECT * FROM [900 nM Hsp33 1 min DBD t1]"/>
  </connection>
  <connection id="2" xr16:uid="{00000000-0015-0000-FFFF-FFFF01000000}" keepAlive="1" name="Abfrage - 900 nM Hsp33 1 min DBD t1 ü" description="Verbindung mit der Abfrage '900 nM Hsp33 1 min DBD t1 ü' in der Arbeitsmappe." type="5" refreshedVersion="6" background="1">
    <dbPr connection="Provider=Microsoft.Mashup.OleDb.1;Data Source=$Workbook$;Location=900 nM Hsp33 1 min DBD t1 ü;Extended Properties=&quot;&quot;" command="SELECT * FROM [900 nM Hsp33 1 min DBD t1 ü]"/>
  </connection>
  <connection id="3" xr16:uid="{00000000-0015-0000-FFFF-FFFF02000000}" keepAlive="1" name="Abfrage - 900 nM Hsp33 1 min DBD t1 ü (2)" description="Verbindung mit der Abfrage '900 nM Hsp33 1 min DBD t1 ü (2)' in der Arbeitsmappe." type="5" refreshedVersion="6" background="1">
    <dbPr connection="Provider=Microsoft.Mashup.OleDb.1;Data Source=$Workbook$;Location=900 nM Hsp33 1 min DBD t1 ü (2);Extended Properties=&quot;&quot;" command="SELECT * FROM [900 nM Hsp33 1 min DBD t1 ü (2)]"/>
  </connection>
  <connection id="4" xr16:uid="{00000000-0015-0000-FFFF-FFFF03000000}" keepAlive="1" name="Abfrage - 900 nM Hsp33 1 min DBD t2" description="Verbindung mit der Abfrage '900 nM Hsp33 1 min DBD t2' in der Arbeitsmappe." type="5" refreshedVersion="6" background="1">
    <dbPr connection="Provider=Microsoft.Mashup.OleDb.1;Data Source=$Workbook$;Location=900 nM Hsp33 1 min DBD t2;Extended Properties=&quot;&quot;" command="SELECT * FROM [900 nM Hsp33 1 min DBD t2]"/>
  </connection>
  <connection id="5" xr16:uid="{00000000-0015-0000-FFFF-FFFF04000000}" keepAlive="1" name="Abfrage - 900 nM Hsp33 1 min DBD t2 (2)" description="Verbindung mit der Abfrage '900 nM Hsp33 1 min DBD t2 (2)' in der Arbeitsmappe." type="5" refreshedVersion="6" background="1">
    <dbPr connection="Provider=Microsoft.Mashup.OleDb.1;Data Source=$Workbook$;Location=900 nM Hsp33 1 min DBD t2 (2);Extended Properties=&quot;&quot;" command="SELECT * FROM [900 nM Hsp33 1 min DBD t2 (2)]"/>
  </connection>
  <connection id="6" xr16:uid="{00000000-0015-0000-FFFF-FFFF05000000}" keepAlive="1" name="Abfrage - 900 nM Hsp33 1 min DBD t2 ü" description="Verbindung mit der Abfrage '900 nM Hsp33 1 min DBD t2 ü' in der Arbeitsmappe." type="5" refreshedVersion="6" background="1">
    <dbPr connection="Provider=Microsoft.Mashup.OleDb.1;Data Source=$Workbook$;Location=900 nM Hsp33 1 min DBD t2 ü;Extended Properties=&quot;&quot;" command="SELECT * FROM [900 nM Hsp33 1 min DBD t2 ü]"/>
  </connection>
  <connection id="7" xr16:uid="{00000000-0015-0000-FFFF-FFFF06000000}" keepAlive="1" name="Abfrage - 900 nM Hsp33 10x NaOCl t1" description="Verbindung mit der Abfrage '900 nM Hsp33 10x NaOCl t1' in der Arbeitsmappe." type="5" refreshedVersion="6" background="1">
    <dbPr connection="Provider=Microsoft.Mashup.OleDb.1;Data Source=$Workbook$;Location=900 nM Hsp33 10x NaOCl t1;Extended Properties=&quot;&quot;" command="SELECT * FROM [900 nM Hsp33 10x NaOCl t1]"/>
  </connection>
  <connection id="8" xr16:uid="{00000000-0015-0000-FFFF-FFFF07000000}" keepAlive="1" name="Abfrage - 900 nM Hsp33 10x NaOCl t1 (2)" description="Verbindung mit der Abfrage '900 nM Hsp33 10x NaOCl t1 (2)' in der Arbeitsmappe." type="5" refreshedVersion="6" background="1">
    <dbPr connection="Provider=Microsoft.Mashup.OleDb.1;Data Source=$Workbook$;Location=900 nM Hsp33 10x NaOCl t1 (2);Extended Properties=&quot;&quot;" command="SELECT * FROM [900 nM Hsp33 10x NaOCl t1 (2)]"/>
  </connection>
  <connection id="9" xr16:uid="{00000000-0015-0000-FFFF-FFFF08000000}" keepAlive="1" name="Abfrage - 900 nM Hsp33 10x NaOCl t1 (3)" description="Verbindung mit der Abfrage '900 nM Hsp33 10x NaOCl t1 (3)' in der Arbeitsmappe." type="5" refreshedVersion="6" background="1">
    <dbPr connection="Provider=Microsoft.Mashup.OleDb.1;Data Source=$Workbook$;Location=900 nM Hsp33 10x NaOCl t1 (3);Extended Properties=&quot;&quot;" command="SELECT * FROM [900 nM Hsp33 10x NaOCl t1 (3)]"/>
  </connection>
  <connection id="10" xr16:uid="{00000000-0015-0000-FFFF-FFFF09000000}" keepAlive="1" name="Abfrage - 900 nM Hsp33 10x NaOCl t2" description="Verbindung mit der Abfrage '900 nM Hsp33 10x NaOCl t2' in der Arbeitsmappe." type="5" refreshedVersion="6" background="1">
    <dbPr connection="Provider=Microsoft.Mashup.OleDb.1;Data Source=$Workbook$;Location=900 nM Hsp33 10x NaOCl t2;Extended Properties=&quot;&quot;" command="SELECT * FROM [900 nM Hsp33 10x NaOCl t2]"/>
  </connection>
  <connection id="11" xr16:uid="{00000000-0015-0000-FFFF-FFFF0A000000}" keepAlive="1" name="Abfrage - 900 nM Hsp33 10x NaOCl t2 (2)" description="Verbindung mit der Abfrage '900 nM Hsp33 10x NaOCl t2 (2)' in der Arbeitsmappe." type="5" refreshedVersion="6" background="1">
    <dbPr connection="Provider=Microsoft.Mashup.OleDb.1;Data Source=$Workbook$;Location=900 nM Hsp33 10x NaOCl t2 (2);Extended Properties=&quot;&quot;" command="SELECT * FROM [900 nM Hsp33 10x NaOCl t2 (2)]"/>
  </connection>
  <connection id="12" xr16:uid="{00000000-0015-0000-FFFF-FFFF0B000000}" keepAlive="1" name="Abfrage - 900 nM Hsp33 10x NaOCl t2 (3)" description="Verbindung mit der Abfrage '900 nM Hsp33 10x NaOCl t2 (3)' in der Arbeitsmappe." type="5" refreshedVersion="6" background="1">
    <dbPr connection="Provider=Microsoft.Mashup.OleDb.1;Data Source=$Workbook$;Location=900 nM Hsp33 10x NaOCl t2 (3);Extended Properties=&quot;&quot;" command="SELECT * FROM [900 nM Hsp33 10x NaOCl t2 (3)]"/>
  </connection>
  <connection id="13" xr16:uid="{00000000-0015-0000-FFFF-FFFF0C000000}" keepAlive="1" name="Abfrage - 900 nM Hsp33 2 min DBD t1" description="Verbindung mit der Abfrage '900 nM Hsp33 2 min DBD t1' in der Arbeitsmappe." type="5" refreshedVersion="6" background="1">
    <dbPr connection="Provider=Microsoft.Mashup.OleDb.1;Data Source=$Workbook$;Location=900 nM Hsp33 2 min DBD t1;Extended Properties=&quot;&quot;" command="SELECT * FROM [900 nM Hsp33 2 min DBD t1]"/>
  </connection>
  <connection id="14" xr16:uid="{00000000-0015-0000-FFFF-FFFF0D000000}" keepAlive="1" name="Abfrage - 900 nM Hsp33 2 min DBD t1 (2)" description="Verbindung mit der Abfrage '900 nM Hsp33 2 min DBD t1 (2)' in der Arbeitsmappe." type="5" refreshedVersion="6" background="1">
    <dbPr connection="Provider=Microsoft.Mashup.OleDb.1;Data Source=$Workbook$;Location=900 nM Hsp33 2 min DBD t1 (2);Extended Properties=&quot;&quot;" command="SELECT * FROM [900 nM Hsp33 2 min DBD t1 (2)]"/>
  </connection>
  <connection id="15" xr16:uid="{00000000-0015-0000-FFFF-FFFF0E000000}" keepAlive="1" name="Abfrage - 900 nM Hsp33 2 min DBD t1 ü" description="Verbindung mit der Abfrage '900 nM Hsp33 2 min DBD t1 ü' in der Arbeitsmappe." type="5" refreshedVersion="6" background="1">
    <dbPr connection="Provider=Microsoft.Mashup.OleDb.1;Data Source=$Workbook$;Location=900 nM Hsp33 2 min DBD t1 ü;Extended Properties=&quot;&quot;" command="SELECT * FROM [900 nM Hsp33 2 min DBD t1 ü]"/>
  </connection>
  <connection id="16" xr16:uid="{00000000-0015-0000-FFFF-FFFF0F000000}" keepAlive="1" name="Abfrage - 900 nM Hsp33 2 min DBD t2" description="Verbindung mit der Abfrage '900 nM Hsp33 2 min DBD t2' in der Arbeitsmappe." type="5" refreshedVersion="6" background="1">
    <dbPr connection="Provider=Microsoft.Mashup.OleDb.1;Data Source=$Workbook$;Location=900 nM Hsp33 2 min DBD t2;Extended Properties=&quot;&quot;" command="SELECT * FROM [900 nM Hsp33 2 min DBD t2]"/>
  </connection>
  <connection id="17" xr16:uid="{00000000-0015-0000-FFFF-FFFF10000000}" keepAlive="1" name="Abfrage - 900 nM Hsp33 2 min DBD t2 (2)" description="Verbindung mit der Abfrage '900 nM Hsp33 2 min DBD t2 (2)' in der Arbeitsmappe." type="5" refreshedVersion="6" background="1">
    <dbPr connection="Provider=Microsoft.Mashup.OleDb.1;Data Source=$Workbook$;Location=900 nM Hsp33 2 min DBD t2 (2);Extended Properties=&quot;&quot;" command="SELECT * FROM [900 nM Hsp33 2 min DBD t2 (2)]"/>
  </connection>
  <connection id="18" xr16:uid="{00000000-0015-0000-FFFF-FFFF11000000}" keepAlive="1" name="Abfrage - 900 nM Hsp33 2 min DBD t2 ü" description="Verbindung mit der Abfrage '900 nM Hsp33 2 min DBD t2 ü' in der Arbeitsmappe." type="5" refreshedVersion="6" background="1">
    <dbPr connection="Provider=Microsoft.Mashup.OleDb.1;Data Source=$Workbook$;Location=900 nM Hsp33 2 min DBD t2 ü;Extended Properties=&quot;&quot;" command="SELECT * FROM [900 nM Hsp33 2 min DBD t2 ü]"/>
  </connection>
  <connection id="19" xr16:uid="{00000000-0015-0000-FFFF-FFFF12000000}" keepAlive="1" name="Abfrage - 900 nM Hsp33 5 min DBD t1" description="Verbindung mit der Abfrage '900 nM Hsp33 5 min DBD t1' in der Arbeitsmappe." type="5" refreshedVersion="6" background="1">
    <dbPr connection="Provider=Microsoft.Mashup.OleDb.1;Data Source=$Workbook$;Location=900 nM Hsp33 5 min DBD t1;Extended Properties=&quot;&quot;" command="SELECT * FROM [900 nM Hsp33 5 min DBD t1]"/>
  </connection>
  <connection id="20" xr16:uid="{00000000-0015-0000-FFFF-FFFF13000000}" keepAlive="1" name="Abfrage - 900 nM Hsp33 5 min DBD t1 (2)" description="Verbindung mit der Abfrage '900 nM Hsp33 5 min DBD t1 (2)' in der Arbeitsmappe." type="5" refreshedVersion="6" background="1">
    <dbPr connection="Provider=Microsoft.Mashup.OleDb.1;Data Source=$Workbook$;Location=900 nM Hsp33 5 min DBD t1 (2);Extended Properties=&quot;&quot;" command="SELECT * FROM [900 nM Hsp33 5 min DBD t1 (2)]"/>
  </connection>
  <connection id="21" xr16:uid="{00000000-0015-0000-FFFF-FFFF14000000}" keepAlive="1" name="Abfrage - 900 nM Hsp33 5 min DBD t1 (3)" description="Verbindung mit der Abfrage '900 nM Hsp33 5 min DBD t1 (3)' in der Arbeitsmappe." type="5" refreshedVersion="6" background="1">
    <dbPr connection="Provider=Microsoft.Mashup.OleDb.1;Data Source=$Workbook$;Location=900 nM Hsp33 5 min DBD t1 (3);Extended Properties=&quot;&quot;" command="SELECT * FROM [900 nM Hsp33 5 min DBD t1 (3)]"/>
  </connection>
  <connection id="22" xr16:uid="{00000000-0015-0000-FFFF-FFFF15000000}" keepAlive="1" name="Abfrage - 900 nM Hsp33 5 min DBD t2" description="Verbindung mit der Abfrage '900 nM Hsp33 5 min DBD t2' in der Arbeitsmappe." type="5" refreshedVersion="6" background="1">
    <dbPr connection="Provider=Microsoft.Mashup.OleDb.1;Data Source=$Workbook$;Location=900 nM Hsp33 5 min DBD t2;Extended Properties=&quot;&quot;" command="SELECT * FROM [900 nM Hsp33 5 min DBD t2]"/>
  </connection>
  <connection id="23" xr16:uid="{00000000-0015-0000-FFFF-FFFF16000000}" keepAlive="1" name="Abfrage - 900 nM Hsp33 5 min DBD t2 (2)" description="Verbindung mit der Abfrage '900 nM Hsp33 5 min DBD t2 (2)' in der Arbeitsmappe." type="5" refreshedVersion="6" background="1">
    <dbPr connection="Provider=Microsoft.Mashup.OleDb.1;Data Source=$Workbook$;Location=900 nM Hsp33 5 min DBD t2 (2);Extended Properties=&quot;&quot;" command="SELECT * FROM [900 nM Hsp33 5 min DBD t2 (2)]"/>
  </connection>
  <connection id="24" xr16:uid="{00000000-0015-0000-FFFF-FFFF17000000}" keepAlive="1" name="Abfrage - 900 nM Hsp33 5 min DBD t2 (3)" description="Verbindung mit der Abfrage '900 nM Hsp33 5 min DBD t2 (3)' in der Arbeitsmappe." type="5" refreshedVersion="6" background="1">
    <dbPr connection="Provider=Microsoft.Mashup.OleDb.1;Data Source=$Workbook$;Location=900 nM Hsp33 5 min DBD t2 (3);Extended Properties=&quot;&quot;" command="SELECT * FROM [900 nM Hsp33 5 min DBD t2 (3)]"/>
  </connection>
  <connection id="25" xr16:uid="{00000000-0015-0000-FFFF-FFFF18000000}" keepAlive="1" name="Abfrage - 900 nM Hsp33 50x NaOCl t1" description="Verbindung mit der Abfrage '900 nM Hsp33 50x NaOCl t1' in der Arbeitsmappe." type="5" refreshedVersion="6" background="1">
    <dbPr connection="Provider=Microsoft.Mashup.OleDb.1;Data Source=$Workbook$;Location=900 nM Hsp33 50x NaOCl t1;Extended Properties=&quot;&quot;" command="SELECT * FROM [900 nM Hsp33 50x NaOCl t1]"/>
  </connection>
  <connection id="26" xr16:uid="{00000000-0015-0000-FFFF-FFFF19000000}" keepAlive="1" name="Abfrage - 900 nM Hsp33 50x NaOCl t1 (2)" description="Verbindung mit der Abfrage '900 nM Hsp33 50x NaOCl t1 (2)' in der Arbeitsmappe." type="5" refreshedVersion="6" background="1">
    <dbPr connection="Provider=Microsoft.Mashup.OleDb.1;Data Source=$Workbook$;Location=900 nM Hsp33 50x NaOCl t1 (2);Extended Properties=&quot;&quot;" command="SELECT * FROM [900 nM Hsp33 50x NaOCl t1 (2)]"/>
  </connection>
  <connection id="27" xr16:uid="{00000000-0015-0000-FFFF-FFFF1A000000}" keepAlive="1" name="Abfrage - 900 nM Hsp33 50x NaOCl t1 ü" description="Verbindung mit der Abfrage '900 nM Hsp33 50x NaOCl t1 ü' in der Arbeitsmappe." type="5" refreshedVersion="6" background="1">
    <dbPr connection="Provider=Microsoft.Mashup.OleDb.1;Data Source=$Workbook$;Location=900 nM Hsp33 50x NaOCl t1 ü;Extended Properties=&quot;&quot;" command="SELECT * FROM [900 nM Hsp33 50x NaOCl t1 ü]"/>
  </connection>
  <connection id="28" xr16:uid="{00000000-0015-0000-FFFF-FFFF1B000000}" keepAlive="1" name="Abfrage - 900 nM Hsp33 50x NaOCl t2" description="Verbindung mit der Abfrage '900 nM Hsp33 50x NaOCl t2' in der Arbeitsmappe." type="5" refreshedVersion="6" background="1">
    <dbPr connection="Provider=Microsoft.Mashup.OleDb.1;Data Source=$Workbook$;Location=900 nM Hsp33 50x NaOCl t2;Extended Properties=&quot;&quot;" command="SELECT * FROM [900 nM Hsp33 50x NaOCl t2]"/>
  </connection>
  <connection id="29" xr16:uid="{00000000-0015-0000-FFFF-FFFF1C000000}" keepAlive="1" name="Abfrage - 900 nM Hsp33 50x NaOCl t2 (2)" description="Verbindung mit der Abfrage '900 nM Hsp33 50x NaOCl t2 (2)' in der Arbeitsmappe." type="5" refreshedVersion="6" background="1">
    <dbPr connection="Provider=Microsoft.Mashup.OleDb.1;Data Source=$Workbook$;Location=900 nM Hsp33 50x NaOCl t2 (2);Extended Properties=&quot;&quot;" command="SELECT * FROM [900 nM Hsp33 50x NaOCl t2 (2)]"/>
  </connection>
  <connection id="30" xr16:uid="{00000000-0015-0000-FFFF-FFFF1D000000}" keepAlive="1" name="Abfrage - 900 nM Hsp33 50x NaOCl t2 (3)" description="Verbindung mit der Abfrage '900 nM Hsp33 50x NaOCl t2 (3)' in der Arbeitsmappe." type="5" refreshedVersion="6" background="1">
    <dbPr connection="Provider=Microsoft.Mashup.OleDb.1;Data Source=$Workbook$;Location=900 nM Hsp33 50x NaOCl t2 (3);Extended Properties=&quot;&quot;" command="SELECT * FROM [900 nM Hsp33 50x NaOCl t2 (3)]"/>
  </connection>
  <connection id="31" xr16:uid="{00000000-0015-0000-FFFF-FFFF1E000000}" keepAlive="1" name="Abfrage - 900 nM Hsp33 Red t1" description="Verbindung mit der Abfrage '900 nM Hsp33 Red t1' in der Arbeitsmappe." type="5" refreshedVersion="6" background="1">
    <dbPr connection="Provider=Microsoft.Mashup.OleDb.1;Data Source=$Workbook$;Location=900 nM Hsp33 Red t1;Extended Properties=&quot;&quot;" command="SELECT * FROM [900 nM Hsp33 Red t1]"/>
  </connection>
  <connection id="32" xr16:uid="{00000000-0015-0000-FFFF-FFFF1F000000}" keepAlive="1" name="Abfrage - 900 nM Hsp33 Red t1 (2)" description="Verbindung mit der Abfrage '900 nM Hsp33 Red t1 (2)' in der Arbeitsmappe." type="5" refreshedVersion="6" background="1">
    <dbPr connection="Provider=Microsoft.Mashup.OleDb.1;Data Source=$Workbook$;Location=900 nM Hsp33 Red t1 (2);Extended Properties=&quot;&quot;" command="SELECT * FROM [900 nM Hsp33 Red t1 (2)]"/>
  </connection>
  <connection id="33" xr16:uid="{00000000-0015-0000-FFFF-FFFF20000000}" keepAlive="1" name="Abfrage - 900 nM Hsp33 Red t1 ü" description="Verbindung mit der Abfrage '900 nM Hsp33 Red t1 ü' in der Arbeitsmappe." type="5" refreshedVersion="6" background="1">
    <dbPr connection="Provider=Microsoft.Mashup.OleDb.1;Data Source=$Workbook$;Location=900 nM Hsp33 Red t1 ü;Extended Properties=&quot;&quot;" command="SELECT * FROM [900 nM Hsp33 Red t1 ü]"/>
  </connection>
  <connection id="34" xr16:uid="{00000000-0015-0000-FFFF-FFFF21000000}" keepAlive="1" name="Abfrage - 900 nM Hsp33 Red t2" description="Verbindung mit der Abfrage '900 nM Hsp33 Red t2' in der Arbeitsmappe." type="5" refreshedVersion="6" background="1">
    <dbPr connection="Provider=Microsoft.Mashup.OleDb.1;Data Source=$Workbook$;Location=900 nM Hsp33 Red t2;Extended Properties=&quot;&quot;" command="SELECT * FROM [900 nM Hsp33 Red t2]"/>
  </connection>
  <connection id="35" xr16:uid="{00000000-0015-0000-FFFF-FFFF22000000}" keepAlive="1" name="Abfrage - 900 nM Hsp33 Red t2 (2)" description="Verbindung mit der Abfrage '900 nM Hsp33 Red t2 (2)' in der Arbeitsmappe." type="5" refreshedVersion="6" background="1">
    <dbPr connection="Provider=Microsoft.Mashup.OleDb.1;Data Source=$Workbook$;Location=900 nM Hsp33 Red t2 (2);Extended Properties=&quot;&quot;" command="SELECT * FROM [900 nM Hsp33 Red t2 (2)]"/>
  </connection>
  <connection id="36" xr16:uid="{00000000-0015-0000-FFFF-FFFF23000000}" keepAlive="1" name="Abfrage - 900 nM Hsp33 Red t2 (3)" description="Verbindung mit der Abfrage '900 nM Hsp33 Red t2 (3)' in der Arbeitsmappe." type="5" refreshedVersion="6" background="1">
    <dbPr connection="Provider=Microsoft.Mashup.OleDb.1;Data Source=$Workbook$;Location=900 nM Hsp33 Red t2 (3);Extended Properties=&quot;&quot;" command="SELECT * FROM [900 nM Hsp33 Red t2 (3)]"/>
  </connection>
  <connection id="37" xr16:uid="{00000000-0015-0000-FFFF-FFFF24000000}" keepAlive="1" name="Abfrage - Kontrolle 2 t1 ü" description="Verbindung mit der Abfrage 'Kontrolle 2 t1 ü' in der Arbeitsmappe." type="5" refreshedVersion="6" background="1">
    <dbPr connection="Provider=Microsoft.Mashup.OleDb.1;Data Source=$Workbook$;Location=Kontrolle 2 t1 ü;Extended Properties=&quot;&quot;" command="SELECT * FROM [Kontrolle 2 t1 ü]"/>
  </connection>
  <connection id="38" xr16:uid="{00000000-0015-0000-FFFF-FFFF25000000}" keepAlive="1" name="Abfrage - Kontrolle 2 t2" description="Verbindung mit der Abfrage 'Kontrolle 2 t2' in der Arbeitsmappe." type="5" refreshedVersion="6" background="1">
    <dbPr connection="Provider=Microsoft.Mashup.OleDb.1;Data Source=$Workbook$;Location=Kontrolle 2 t2;Extended Properties=&quot;&quot;" command="SELECT * FROM [Kontrolle 2 t2]"/>
  </connection>
  <connection id="39" xr16:uid="{00000000-0015-0000-FFFF-FFFF26000000}" keepAlive="1" name="Abfrage - Kontrolle t1" description="Verbindung mit der Abfrage 'Kontrolle t1' in der Arbeitsmappe." type="5" refreshedVersion="6" background="1">
    <dbPr connection="Provider=Microsoft.Mashup.OleDb.1;Data Source=$Workbook$;Location=Kontrolle t1;Extended Properties=&quot;&quot;" command="SELECT * FROM [Kontrolle t1]"/>
  </connection>
  <connection id="40" xr16:uid="{00000000-0015-0000-FFFF-FFFF27000000}" keepAlive="1" name="Abfrage - Kontrolle t1 (2)" description="Verbindung mit der Abfrage 'Kontrolle t1 (2)' in der Arbeitsmappe." type="5" refreshedVersion="6" background="1">
    <dbPr connection="Provider=Microsoft.Mashup.OleDb.1;Data Source=$Workbook$;Location=Kontrolle t1 (2);Extended Properties=&quot;&quot;" command="SELECT * FROM [Kontrolle t1 (2)]"/>
  </connection>
  <connection id="41" xr16:uid="{00000000-0015-0000-FFFF-FFFF28000000}" keepAlive="1" name="Abfrage - Kontrolle t1 ü" description="Verbindung mit der Abfrage 'Kontrolle t1 ü' in der Arbeitsmappe." type="5" refreshedVersion="6" background="1">
    <dbPr connection="Provider=Microsoft.Mashup.OleDb.1;Data Source=$Workbook$;Location=Kontrolle t1 ü;Extended Properties=&quot;&quot;" command="SELECT * FROM [Kontrolle t1 ü]"/>
  </connection>
  <connection id="42" xr16:uid="{00000000-0015-0000-FFFF-FFFF29000000}" keepAlive="1" name="Abfrage - Kontrolle t1 ü (2)" description="Verbindung mit der Abfrage 'Kontrolle t1 ü (2)' in der Arbeitsmappe." type="5" refreshedVersion="6" background="1">
    <dbPr connection="Provider=Microsoft.Mashup.OleDb.1;Data Source=$Workbook$;Location=Kontrolle t1 ü (2);Extended Properties=&quot;&quot;" command="SELECT * FROM [Kontrolle t1 ü (2)]"/>
  </connection>
  <connection id="43" xr16:uid="{00000000-0015-0000-FFFF-FFFF2A000000}" keepAlive="1" name="Abfrage - Kontrolle t2" description="Verbindung mit der Abfrage 'Kontrolle t2' in der Arbeitsmappe." type="5" refreshedVersion="6" background="1">
    <dbPr connection="Provider=Microsoft.Mashup.OleDb.1;Data Source=$Workbook$;Location=Kontrolle t2;Extended Properties=&quot;&quot;" command="SELECT * FROM [Kontrolle t2]"/>
  </connection>
  <connection id="44" xr16:uid="{00000000-0015-0000-FFFF-FFFF2B000000}" keepAlive="1" name="Abfrage - Kontrolle t2 (2)" description="Verbindung mit der Abfrage 'Kontrolle t2 (2)' in der Arbeitsmappe." type="5" refreshedVersion="6" background="1">
    <dbPr connection="Provider=Microsoft.Mashup.OleDb.1;Data Source=$Workbook$;Location=Kontrolle t2 (2);Extended Properties=&quot;&quot;" command="SELECT * FROM [Kontrolle t2 (2)]"/>
  </connection>
  <connection id="45" xr16:uid="{00000000-0015-0000-FFFF-FFFF2C000000}" keepAlive="1" name="Abfrage - Kontrolle t2 (3)" description="Verbindung mit der Abfrage 'Kontrolle t2 (3)' in der Arbeitsmappe." type="5" refreshedVersion="6" background="1">
    <dbPr connection="Provider=Microsoft.Mashup.OleDb.1;Data Source=$Workbook$;Location=Kontrolle t2 (3);Extended Properties=&quot;&quot;" command="SELECT * FROM [Kontrolle t2 (3)]"/>
  </connection>
</connections>
</file>

<file path=xl/sharedStrings.xml><?xml version="1.0" encoding="utf-8"?>
<sst xmlns="http://schemas.openxmlformats.org/spreadsheetml/2006/main" count="124" uniqueCount="44">
  <si>
    <t>Zeit [s]</t>
  </si>
  <si>
    <t>900 nM Hsp33 Red t1</t>
  </si>
  <si>
    <t>900 nM Hsp33 Red t2</t>
  </si>
  <si>
    <t>900 nM Hsp33 50x NaOCl t1</t>
  </si>
  <si>
    <t>900 nM Hsp33 50x NaOCl t2</t>
  </si>
  <si>
    <t>900 nM Hsp33 1 min DBD t1</t>
  </si>
  <si>
    <t>900 nM Hsp33 1 min DBD t2</t>
  </si>
  <si>
    <t>900 nM Hsp33 2 min DBD t1</t>
  </si>
  <si>
    <t>900 nM Hsp33 2 min DBD t2</t>
  </si>
  <si>
    <t>900 nM Hsp33 5 min DBD t1</t>
  </si>
  <si>
    <t>900 nM Hsp33 5 min DBD t2</t>
  </si>
  <si>
    <t>Hsp33 50x NaOCl</t>
  </si>
  <si>
    <t>Hsp33 1 min DBD</t>
  </si>
  <si>
    <t>Hsp33 2 min DBD</t>
  </si>
  <si>
    <t>Hsp33 5 min DBD</t>
  </si>
  <si>
    <t>m</t>
  </si>
  <si>
    <t>n</t>
  </si>
  <si>
    <t>STABWN</t>
  </si>
  <si>
    <t>900 nM Hsp33 10 min DBD t1</t>
  </si>
  <si>
    <t>900 nM Hsp33 10 min DBD t2</t>
  </si>
  <si>
    <t>Hsp33 10 min DBD</t>
  </si>
  <si>
    <t>Hsp33 reduced</t>
  </si>
  <si>
    <t>0 value</t>
  </si>
  <si>
    <t xml:space="preserve">Hsp33 reduced </t>
  </si>
  <si>
    <t>Control</t>
  </si>
  <si>
    <t>1. replicate</t>
  </si>
  <si>
    <t>2. replicate</t>
  </si>
  <si>
    <t>3. replicate</t>
  </si>
  <si>
    <t>mean</t>
  </si>
  <si>
    <t>Control t1</t>
  </si>
  <si>
    <t>Control t2</t>
  </si>
  <si>
    <t>time [s]</t>
  </si>
  <si>
    <t>Mean</t>
  </si>
  <si>
    <t>Difference (t2-t1)</t>
  </si>
  <si>
    <t>10 min DBD</t>
  </si>
  <si>
    <t>2 min + over night reduction</t>
  </si>
  <si>
    <t>5 min DBD</t>
  </si>
  <si>
    <t>2 min DBD</t>
  </si>
  <si>
    <t>1 min DBD</t>
  </si>
  <si>
    <t>50 x oxidised</t>
  </si>
  <si>
    <t>reduced</t>
  </si>
  <si>
    <t>thiols</t>
  </si>
  <si>
    <t>OD(412)</t>
  </si>
  <si>
    <t>Sample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</si>
</sst>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0">
    <xf numFmtId="0" fontId="0" fillId="0" borderId="0" xfId="0"/>
    <xf numFmtId="0" fontId="0" fillId="2" borderId="1" xfId="0" applyFill="1" applyBorder="1"/>
    <xf numFmtId="0" fontId="0" fillId="0" borderId="1" xfId="0" applyBorder="1"/>
    <xf numFmtId="3" fontId="0" fillId="0" borderId="0" xfId="0" applyNumberFormat="1"/>
    <xf numFmtId="21" fontId="0" fillId="0" borderId="0" xfId="0" applyNumberFormat="1"/>
    <xf numFmtId="3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14" fontId="0" fillId="0" borderId="0" xfId="0" applyNumberFormat="1"/>
    <xf numFmtId="0" fontId="0" fillId="0" borderId="0" xfId="0" applyNumberFormat="1"/>
    <xf numFmtId="0" fontId="3" fillId="0" borderId="0" xfId="0" applyFont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5" xfId="0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0" fillId="3" borderId="9" xfId="0" applyFill="1" applyBorder="1"/>
    <xf numFmtId="0" fontId="0" fillId="3" borderId="10" xfId="0" applyFill="1" applyBorder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5" xfId="0" applyFill="1" applyBorder="1"/>
    <xf numFmtId="0" fontId="0" fillId="4" borderId="6" xfId="0" applyFill="1" applyBorder="1"/>
    <xf numFmtId="0" fontId="0" fillId="4" borderId="7" xfId="0" applyFill="1" applyBorder="1"/>
    <xf numFmtId="0" fontId="0" fillId="4" borderId="8" xfId="0" applyFill="1" applyBorder="1"/>
    <xf numFmtId="0" fontId="0" fillId="4" borderId="9" xfId="0" applyFill="1" applyBorder="1"/>
    <xf numFmtId="0" fontId="0" fillId="4" borderId="10" xfId="0" applyFill="1" applyBorder="1"/>
    <xf numFmtId="20" fontId="0" fillId="0" borderId="0" xfId="0" applyNumberFormat="1"/>
    <xf numFmtId="20" fontId="3" fillId="0" borderId="0" xfId="0" applyNumberFormat="1" applyFont="1"/>
  </cellXfs>
  <cellStyles count="3">
    <cellStyle name="Besuchter Hyperlink" xfId="2" builtinId="9" hidden="1"/>
    <cellStyle name="Link" xfId="1" builtinId="8" hidden="1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onnections" Target="connection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Together!$F$14:$F$16</c:f>
              <c:strCache>
                <c:ptCount val="3"/>
                <c:pt idx="0">
                  <c:v>9.229040535</c:v>
                </c:pt>
                <c:pt idx="1">
                  <c:v>29.95991602</c:v>
                </c:pt>
                <c:pt idx="2">
                  <c:v>46.74761649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Together!$G$14:$G$17</c:f>
                <c:numCache>
                  <c:formatCode>General</c:formatCode>
                  <c:ptCount val="4"/>
                  <c:pt idx="0">
                    <c:v>4.4428039349538473</c:v>
                  </c:pt>
                  <c:pt idx="1">
                    <c:v>5.661579643647543</c:v>
                  </c:pt>
                  <c:pt idx="2">
                    <c:v>4.8329340372069343</c:v>
                  </c:pt>
                  <c:pt idx="3">
                    <c:v>4.5216607020080799</c:v>
                  </c:pt>
                </c:numCache>
              </c:numRef>
            </c:plus>
            <c:minus>
              <c:numRef>
                <c:f>Together!$G$14:$G$17</c:f>
                <c:numCache>
                  <c:formatCode>General</c:formatCode>
                  <c:ptCount val="4"/>
                  <c:pt idx="0">
                    <c:v>4.4428039349538473</c:v>
                  </c:pt>
                  <c:pt idx="1">
                    <c:v>5.661579643647543</c:v>
                  </c:pt>
                  <c:pt idx="2">
                    <c:v>4.8329340372069343</c:v>
                  </c:pt>
                  <c:pt idx="3">
                    <c:v>4.5216607020080799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Together!$B$14:$B$17</c:f>
              <c:strCache>
                <c:ptCount val="4"/>
                <c:pt idx="0">
                  <c:v>Hsp33 1 min DBD</c:v>
                </c:pt>
                <c:pt idx="1">
                  <c:v>Hsp33 2 min DBD</c:v>
                </c:pt>
                <c:pt idx="2">
                  <c:v>Hsp33 5 min DBD</c:v>
                </c:pt>
                <c:pt idx="3">
                  <c:v>Hsp33 10 min DBD</c:v>
                </c:pt>
              </c:strCache>
            </c:strRef>
          </c:cat>
          <c:val>
            <c:numRef>
              <c:f>Together!$F$14:$F$17</c:f>
              <c:numCache>
                <c:formatCode>General</c:formatCode>
                <c:ptCount val="4"/>
                <c:pt idx="0">
                  <c:v>9.2290405348901086</c:v>
                </c:pt>
                <c:pt idx="1">
                  <c:v>29.959916019613321</c:v>
                </c:pt>
                <c:pt idx="2">
                  <c:v>46.747616487189589</c:v>
                </c:pt>
                <c:pt idx="3">
                  <c:v>48.512809492416473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E2-4D38-9D58-0FBC8E7604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4"/>
        <c:overlap val="-22"/>
        <c:axId val="398922624"/>
        <c:axId val="398922952"/>
      </c:barChart>
      <c:catAx>
        <c:axId val="398922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8922952"/>
        <c:crosses val="autoZero"/>
        <c:auto val="1"/>
        <c:lblAlgn val="ctr"/>
        <c:lblOffset val="100"/>
        <c:noMultiLvlLbl val="0"/>
      </c:catAx>
      <c:valAx>
        <c:axId val="398922952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rel.</a:t>
                </a:r>
                <a:r>
                  <a:rPr lang="de-DE" baseline="0"/>
                  <a:t> </a:t>
                </a:r>
                <a:r>
                  <a:rPr lang="de-DE"/>
                  <a:t>chaperone activity</a:t>
                </a:r>
                <a:r>
                  <a:rPr lang="de-DE" baseline="0"/>
                  <a:t> [%]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89226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2">
                  <a:lumMod val="50000"/>
                </a:schemeClr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Together!$D$18:$D$22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4.4428039349538473</c:v>
                  </c:pt>
                  <c:pt idx="2">
                    <c:v>5.661579643647543</c:v>
                  </c:pt>
                  <c:pt idx="3">
                    <c:v>4.8329340372069343</c:v>
                  </c:pt>
                  <c:pt idx="4">
                    <c:v>4.5216607020080799</c:v>
                  </c:pt>
                </c:numCache>
              </c:numRef>
            </c:plus>
            <c:minus>
              <c:numRef>
                <c:f>Together!$D$18:$D$22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4.4428039349538473</c:v>
                  </c:pt>
                  <c:pt idx="2">
                    <c:v>5.661579643647543</c:v>
                  </c:pt>
                  <c:pt idx="3">
                    <c:v>4.8329340372069343</c:v>
                  </c:pt>
                  <c:pt idx="4">
                    <c:v>4.5216607020080799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Together!$B$18:$B$22</c:f>
              <c:numCache>
                <c:formatCode>General</c:formatCode>
                <c:ptCount val="5"/>
                <c:pt idx="0">
                  <c:v>0</c:v>
                </c:pt>
                <c:pt idx="1">
                  <c:v>60</c:v>
                </c:pt>
                <c:pt idx="2">
                  <c:v>120</c:v>
                </c:pt>
                <c:pt idx="3">
                  <c:v>300</c:v>
                </c:pt>
                <c:pt idx="4">
                  <c:v>600</c:v>
                </c:pt>
              </c:numCache>
            </c:numRef>
          </c:xVal>
          <c:yVal>
            <c:numRef>
              <c:f>Together!$C$18:$C$22</c:f>
              <c:numCache>
                <c:formatCode>General</c:formatCode>
                <c:ptCount val="5"/>
                <c:pt idx="0">
                  <c:v>0</c:v>
                </c:pt>
                <c:pt idx="1">
                  <c:v>9.2290405348901086</c:v>
                </c:pt>
                <c:pt idx="2">
                  <c:v>29.959916019613321</c:v>
                </c:pt>
                <c:pt idx="3">
                  <c:v>46.747616487189589</c:v>
                </c:pt>
                <c:pt idx="4">
                  <c:v>48.512809492416473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688-486A-ADD7-532A457C38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1836344"/>
        <c:axId val="781836016"/>
      </c:scatterChart>
      <c:valAx>
        <c:axId val="781836344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81836016"/>
        <c:crosses val="autoZero"/>
        <c:crossBetween val="midCat"/>
      </c:valAx>
      <c:valAx>
        <c:axId val="781836016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000" b="0" i="0" baseline="0">
                    <a:effectLst/>
                  </a:rPr>
                  <a:t>rel. chaperone activity [%]</a:t>
                </a:r>
                <a:endParaRPr lang="de-DE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81836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not normalised</c:v>
          </c:tx>
          <c:spPr>
            <a:solidFill>
              <a:schemeClr val="bg2">
                <a:lumMod val="7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fixedVal"/>
            <c:noEndCap val="1"/>
            <c:val val="5"/>
            <c:spPr>
              <a:noFill/>
              <a:ln w="254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Together!$B$14:$B$17</c:f>
              <c:strCache>
                <c:ptCount val="4"/>
                <c:pt idx="0">
                  <c:v>Hsp33 1 min DBD</c:v>
                </c:pt>
                <c:pt idx="1">
                  <c:v>Hsp33 2 min DBD</c:v>
                </c:pt>
                <c:pt idx="2">
                  <c:v>Hsp33 5 min DBD</c:v>
                </c:pt>
                <c:pt idx="3">
                  <c:v>Hsp33 10 min DBD</c:v>
                </c:pt>
              </c:strCache>
            </c:strRef>
          </c:cat>
          <c:val>
            <c:numRef>
              <c:f>Together!$M$19:$M$22</c:f>
              <c:numCache>
                <c:formatCode>General</c:formatCode>
                <c:ptCount val="4"/>
                <c:pt idx="0">
                  <c:v>8.7247313876257309</c:v>
                </c:pt>
                <c:pt idx="1">
                  <c:v>24.749471814655845</c:v>
                </c:pt>
                <c:pt idx="2">
                  <c:v>32.466357509156808</c:v>
                </c:pt>
                <c:pt idx="3">
                  <c:v>23.987994813587573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99-43C3-A26B-376149A638E7}"/>
            </c:ext>
          </c:extLst>
        </c:ser>
        <c:ser>
          <c:idx val="1"/>
          <c:order val="1"/>
          <c:tx>
            <c:v>normalised</c:v>
          </c:tx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1"/>
            <c:plus>
              <c:numRef>
                <c:f>Together!$G$14:$G$17</c:f>
                <c:numCache>
                  <c:formatCode>General</c:formatCode>
                  <c:ptCount val="4"/>
                  <c:pt idx="0">
                    <c:v>4.4428039349538473</c:v>
                  </c:pt>
                  <c:pt idx="1">
                    <c:v>5.661579643647543</c:v>
                  </c:pt>
                  <c:pt idx="2">
                    <c:v>4.8329340372069343</c:v>
                  </c:pt>
                  <c:pt idx="3">
                    <c:v>4.5216607020080799</c:v>
                  </c:pt>
                </c:numCache>
              </c:numRef>
            </c:plus>
            <c:minus>
              <c:numRef>
                <c:f>Together!$G$14:$G$17</c:f>
                <c:numCache>
                  <c:formatCode>General</c:formatCode>
                  <c:ptCount val="4"/>
                  <c:pt idx="0">
                    <c:v>4.4428039349538473</c:v>
                  </c:pt>
                  <c:pt idx="1">
                    <c:v>5.661579643647543</c:v>
                  </c:pt>
                  <c:pt idx="2">
                    <c:v>4.8329340372069343</c:v>
                  </c:pt>
                  <c:pt idx="3">
                    <c:v>4.5216607020080799</c:v>
                  </c:pt>
                </c:numCache>
              </c:numRef>
            </c:minus>
            <c:spPr>
              <a:noFill/>
              <a:ln w="254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Together!$B$14:$B$17</c:f>
              <c:strCache>
                <c:ptCount val="4"/>
                <c:pt idx="0">
                  <c:v>Hsp33 1 min DBD</c:v>
                </c:pt>
                <c:pt idx="1">
                  <c:v>Hsp33 2 min DBD</c:v>
                </c:pt>
                <c:pt idx="2">
                  <c:v>Hsp33 5 min DBD</c:v>
                </c:pt>
                <c:pt idx="3">
                  <c:v>Hsp33 10 min DBD</c:v>
                </c:pt>
              </c:strCache>
            </c:strRef>
          </c:cat>
          <c:val>
            <c:numRef>
              <c:f>Together!$F$14:$F$17</c:f>
              <c:numCache>
                <c:formatCode>General</c:formatCode>
                <c:ptCount val="4"/>
                <c:pt idx="0">
                  <c:v>9.2290405348901086</c:v>
                </c:pt>
                <c:pt idx="1">
                  <c:v>29.959916019613321</c:v>
                </c:pt>
                <c:pt idx="2">
                  <c:v>46.747616487189589</c:v>
                </c:pt>
                <c:pt idx="3">
                  <c:v>48.512809492416473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A99-43C3-A26B-376149A638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27"/>
        <c:axId val="723326080"/>
        <c:axId val="723326408"/>
      </c:barChart>
      <c:catAx>
        <c:axId val="723326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23326408"/>
        <c:crosses val="autoZero"/>
        <c:auto val="1"/>
        <c:lblAlgn val="ctr"/>
        <c:lblOffset val="100"/>
        <c:noMultiLvlLbl val="0"/>
      </c:catAx>
      <c:valAx>
        <c:axId val="723326408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rel. chaperone activity</a:t>
                </a:r>
                <a:r>
                  <a:rPr lang="de-DE" baseline="0"/>
                  <a:t> [%]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23326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2">
                  <a:lumMod val="75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'DTNB 1. replicate'!$E$2:$E$5</c:f>
              <c:numCache>
                <c:formatCode>General</c:formatCode>
                <c:ptCount val="4"/>
                <c:pt idx="0">
                  <c:v>0</c:v>
                </c:pt>
                <c:pt idx="1">
                  <c:v>60</c:v>
                </c:pt>
                <c:pt idx="2">
                  <c:v>120</c:v>
                </c:pt>
                <c:pt idx="3">
                  <c:v>300</c:v>
                </c:pt>
              </c:numCache>
            </c:numRef>
          </c:xVal>
          <c:yVal>
            <c:numRef>
              <c:f>'DTNB 1. replicate'!$F$2:$F$5</c:f>
              <c:numCache>
                <c:formatCode>General</c:formatCode>
                <c:ptCount val="4"/>
                <c:pt idx="0">
                  <c:v>6.5273775216138334</c:v>
                </c:pt>
                <c:pt idx="1">
                  <c:v>1.9020172910662825</c:v>
                </c:pt>
                <c:pt idx="2">
                  <c:v>1.5850144092219021</c:v>
                </c:pt>
                <c:pt idx="3">
                  <c:v>1.340057636887608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B8-6648-A363-5627260CF7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7995240"/>
        <c:axId val="357995568"/>
      </c:scatterChart>
      <c:valAx>
        <c:axId val="357995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treatment time [sec]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57995568"/>
        <c:crosses val="autoZero"/>
        <c:crossBetween val="midCat"/>
      </c:valAx>
      <c:valAx>
        <c:axId val="357995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free thiols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57995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bg2">
                  <a:lumMod val="50000"/>
                </a:schemeClr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'DTNB mean'!$F$2:$F$9</c:f>
                <c:numCache>
                  <c:formatCode>General</c:formatCode>
                  <c:ptCount val="8"/>
                  <c:pt idx="0">
                    <c:v>0.41998755501823631</c:v>
                  </c:pt>
                  <c:pt idx="1">
                    <c:v>0.23569345141950629</c:v>
                  </c:pt>
                  <c:pt idx="2">
                    <c:v>0.11784672570975298</c:v>
                  </c:pt>
                  <c:pt idx="3">
                    <c:v>6.479701039016364E-2</c:v>
                  </c:pt>
                  <c:pt idx="4">
                    <c:v>9.1888215512531166E-2</c:v>
                  </c:pt>
                  <c:pt idx="5">
                    <c:v>9.1384714651490992E-2</c:v>
                  </c:pt>
                  <c:pt idx="6">
                    <c:v>5.3914371567347796E-2</c:v>
                  </c:pt>
                  <c:pt idx="7">
                    <c:v>0.11765080416826021</c:v>
                  </c:pt>
                </c:numCache>
              </c:numRef>
            </c:plus>
            <c:minus>
              <c:numRef>
                <c:f>'DTNB mean'!$F$2:$F$9</c:f>
                <c:numCache>
                  <c:formatCode>General</c:formatCode>
                  <c:ptCount val="8"/>
                  <c:pt idx="0">
                    <c:v>0.41998755501823631</c:v>
                  </c:pt>
                  <c:pt idx="1">
                    <c:v>0.23569345141950629</c:v>
                  </c:pt>
                  <c:pt idx="2">
                    <c:v>0.11784672570975298</c:v>
                  </c:pt>
                  <c:pt idx="3">
                    <c:v>6.479701039016364E-2</c:v>
                  </c:pt>
                  <c:pt idx="4">
                    <c:v>9.1888215512531166E-2</c:v>
                  </c:pt>
                  <c:pt idx="5">
                    <c:v>9.1384714651490992E-2</c:v>
                  </c:pt>
                  <c:pt idx="6">
                    <c:v>5.3914371567347796E-2</c:v>
                  </c:pt>
                  <c:pt idx="7">
                    <c:v>0.11765080416826021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'DTNB mean'!$A$2:$A$9</c:f>
              <c:numCache>
                <c:formatCode>General</c:formatCode>
                <c:ptCount val="8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120</c:v>
                </c:pt>
                <c:pt idx="6">
                  <c:v>300</c:v>
                </c:pt>
                <c:pt idx="7">
                  <c:v>600</c:v>
                </c:pt>
              </c:numCache>
            </c:numRef>
          </c:xVal>
          <c:yVal>
            <c:numRef>
              <c:f>'DTNB mean'!$E$2:$E$9</c:f>
              <c:numCache>
                <c:formatCode>General</c:formatCode>
                <c:ptCount val="8"/>
                <c:pt idx="0">
                  <c:v>5.9846301633045158</c:v>
                </c:pt>
                <c:pt idx="1">
                  <c:v>4.2987512007684918</c:v>
                </c:pt>
                <c:pt idx="2">
                  <c:v>3.3621517771373681</c:v>
                </c:pt>
                <c:pt idx="3">
                  <c:v>2.6560999039385202</c:v>
                </c:pt>
                <c:pt idx="4">
                  <c:v>1.9596541786743515</c:v>
                </c:pt>
                <c:pt idx="5">
                  <c:v>1.7098943323727187</c:v>
                </c:pt>
                <c:pt idx="6">
                  <c:v>1.4121037463976946</c:v>
                </c:pt>
                <c:pt idx="7">
                  <c:v>1.426512968299712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54D-3F4F-B48C-DEA52D59FC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7995240"/>
        <c:axId val="357995568"/>
      </c:scatterChart>
      <c:valAx>
        <c:axId val="35799524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treatment time</a:t>
                </a:r>
                <a:r>
                  <a:rPr lang="de-DE" baseline="0"/>
                  <a:t> [s]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57995568"/>
        <c:crosses val="autoZero"/>
        <c:crossBetween val="midCat"/>
      </c:valAx>
      <c:valAx>
        <c:axId val="35799556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free</a:t>
                </a:r>
                <a:r>
                  <a:rPr lang="de-DE" baseline="0"/>
                  <a:t> thiols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57995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657224</xdr:colOff>
      <xdr:row>23</xdr:row>
      <xdr:rowOff>28574</xdr:rowOff>
    </xdr:from>
    <xdr:to>
      <xdr:col>6</xdr:col>
      <xdr:colOff>238125</xdr:colOff>
      <xdr:row>37</xdr:row>
      <xdr:rowOff>152399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6F86AD4B-E637-4EBB-B2EF-E2E22649E6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691931</xdr:colOff>
      <xdr:row>38</xdr:row>
      <xdr:rowOff>155191</xdr:rowOff>
    </xdr:from>
    <xdr:to>
      <xdr:col>6</xdr:col>
      <xdr:colOff>208018</xdr:colOff>
      <xdr:row>54</xdr:row>
      <xdr:rowOff>21896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DF1B79F5-BD7D-48C8-AF04-763B0AD6B6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155987</xdr:colOff>
      <xdr:row>23</xdr:row>
      <xdr:rowOff>97813</xdr:rowOff>
    </xdr:from>
    <xdr:to>
      <xdr:col>12</xdr:col>
      <xdr:colOff>781350</xdr:colOff>
      <xdr:row>40</xdr:row>
      <xdr:rowOff>143816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6BF3FD7A-A361-42F0-96F9-66802532F8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200025</xdr:colOff>
      <xdr:row>8</xdr:row>
      <xdr:rowOff>128587</xdr:rowOff>
    </xdr:from>
    <xdr:to>
      <xdr:col>8</xdr:col>
      <xdr:colOff>200025</xdr:colOff>
      <xdr:row>23</xdr:row>
      <xdr:rowOff>14287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EDC8034-4EB9-5549-B2F9-0C1A212A8F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238124</xdr:colOff>
      <xdr:row>12</xdr:row>
      <xdr:rowOff>114300</xdr:rowOff>
    </xdr:from>
    <xdr:to>
      <xdr:col>8</xdr:col>
      <xdr:colOff>660400</xdr:colOff>
      <xdr:row>29</xdr:row>
      <xdr:rowOff>50800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DF973D0D-867E-F447-A0D3-C61829B889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imDirks/Documents/PhD/Master%20Windows%20Juli/Chaperonassay/Hsp33/CS%20Aktivita&#776;tsassay/Tim/Prot.%20Konz%20Hsp3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imDirks/Documents/PhD/Manuskritpe/Hsp33/Excel%20Dateien/DTNB%20Assay%20Hsp3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  <sheetName val="Tabelle2"/>
      <sheetName val="Tabelle3"/>
      <sheetName val="Tabelle4"/>
    </sheetNames>
    <sheetDataSet>
      <sheetData sheetId="0">
        <row r="3">
          <cell r="E3">
            <v>0.93495934959349591</v>
          </cell>
        </row>
        <row r="4">
          <cell r="E4">
            <v>0.81300813008130079</v>
          </cell>
        </row>
        <row r="5">
          <cell r="E5">
            <v>0.6707317073170731</v>
          </cell>
        </row>
        <row r="6">
          <cell r="E6">
            <v>0.47967479674796748</v>
          </cell>
        </row>
      </sheetData>
      <sheetData sheetId="1">
        <row r="3">
          <cell r="F3">
            <v>0.99159663865546221</v>
          </cell>
        </row>
        <row r="4">
          <cell r="F4">
            <v>0.82352941176470595</v>
          </cell>
        </row>
        <row r="5">
          <cell r="F5">
            <v>0.73109243697478998</v>
          </cell>
        </row>
        <row r="6">
          <cell r="F6">
            <v>0.49579831932773111</v>
          </cell>
        </row>
      </sheetData>
      <sheetData sheetId="2">
        <row r="3">
          <cell r="E3">
            <v>0.94074074074074066</v>
          </cell>
        </row>
        <row r="4">
          <cell r="E4">
            <v>0.83703703703703691</v>
          </cell>
        </row>
        <row r="5">
          <cell r="E5">
            <v>0.68888888888888888</v>
          </cell>
        </row>
        <row r="6">
          <cell r="E6">
            <v>0.51111111111111107</v>
          </cell>
        </row>
      </sheetData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der minute 1"/>
      <sheetName val="under minute 2"/>
      <sheetName val="under minute 3"/>
      <sheetName val="Tabelle6"/>
    </sheetNames>
    <sheetDataSet>
      <sheetData sheetId="0">
        <row r="3">
          <cell r="C3">
            <v>4.6253602305475505</v>
          </cell>
        </row>
        <row r="4">
          <cell r="C4">
            <v>3.5014409221902021</v>
          </cell>
        </row>
        <row r="5">
          <cell r="C5">
            <v>2.7377521613832854</v>
          </cell>
        </row>
      </sheetData>
      <sheetData sheetId="1">
        <row r="3">
          <cell r="C3">
            <v>4.1930835734870318</v>
          </cell>
        </row>
        <row r="4">
          <cell r="C4">
            <v>3.2132564841498565</v>
          </cell>
        </row>
        <row r="5">
          <cell r="C5">
            <v>2.5792507204610948</v>
          </cell>
        </row>
      </sheetData>
      <sheetData sheetId="2">
        <row r="3">
          <cell r="C3">
            <v>4.0778097982708932</v>
          </cell>
        </row>
        <row r="4">
          <cell r="C4">
            <v>3.3717579250720462</v>
          </cell>
        </row>
        <row r="5">
          <cell r="C5">
            <v>2.6512968299711814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47"/>
  <sheetViews>
    <sheetView topLeftCell="A28" workbookViewId="0">
      <selection activeCell="D73" sqref="D73"/>
    </sheetView>
  </sheetViews>
  <sheetFormatPr baseColWidth="10" defaultColWidth="9.1640625" defaultRowHeight="15" x14ac:dyDescent="0.2"/>
  <cols>
    <col min="1" max="1" width="14" bestFit="1" customWidth="1"/>
    <col min="2" max="3" width="11.5" bestFit="1" customWidth="1"/>
    <col min="4" max="4" width="24.33203125" bestFit="1" customWidth="1"/>
    <col min="5" max="5" width="24" bestFit="1" customWidth="1"/>
    <col min="6" max="6" width="24.33203125" customWidth="1"/>
    <col min="7" max="7" width="24" customWidth="1"/>
    <col min="8" max="8" width="24.33203125" customWidth="1"/>
    <col min="9" max="10" width="24" customWidth="1"/>
    <col min="11" max="11" width="24.33203125" customWidth="1"/>
    <col min="12" max="12" width="24" customWidth="1"/>
    <col min="13" max="13" width="24.33203125" customWidth="1"/>
    <col min="14" max="14" width="27.83203125" customWidth="1"/>
    <col min="15" max="15" width="25.6640625" customWidth="1"/>
    <col min="16" max="16" width="24" customWidth="1"/>
    <col min="17" max="17" width="24.83203125" bestFit="1" customWidth="1"/>
  </cols>
  <sheetData>
    <row r="1" spans="1:15" x14ac:dyDescent="0.2">
      <c r="A1" t="s">
        <v>31</v>
      </c>
      <c r="B1" t="s">
        <v>29</v>
      </c>
      <c r="C1" t="s">
        <v>30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18</v>
      </c>
      <c r="O1" t="s">
        <v>19</v>
      </c>
    </row>
    <row r="2" spans="1:15" x14ac:dyDescent="0.2">
      <c r="A2" s="1">
        <v>0</v>
      </c>
      <c r="B2">
        <v>-10.995100000000001</v>
      </c>
      <c r="C2">
        <v>412.17500000000001</v>
      </c>
      <c r="D2">
        <v>6.9420000000000002</v>
      </c>
      <c r="E2">
        <v>469.45499999999998</v>
      </c>
      <c r="F2">
        <v>-1.1657</v>
      </c>
      <c r="G2">
        <v>254.298</v>
      </c>
      <c r="H2">
        <v>-5.7845000000000004</v>
      </c>
      <c r="I2">
        <v>408.44600000000003</v>
      </c>
      <c r="J2">
        <v>-11.548999999999999</v>
      </c>
      <c r="K2">
        <v>416.517</v>
      </c>
      <c r="L2">
        <v>22.997199999999999</v>
      </c>
      <c r="M2">
        <v>362.404</v>
      </c>
      <c r="N2">
        <v>60.227499999999999</v>
      </c>
      <c r="O2">
        <v>423.137</v>
      </c>
    </row>
    <row r="3" spans="1:15" x14ac:dyDescent="0.2">
      <c r="A3" s="2">
        <v>1</v>
      </c>
      <c r="B3">
        <v>-6.7000000000000004E-2</v>
      </c>
      <c r="C3">
        <v>410.70699999999999</v>
      </c>
      <c r="D3">
        <v>7.1616</v>
      </c>
      <c r="E3">
        <v>463.75400000000002</v>
      </c>
      <c r="F3">
        <v>-3.8980999999999999</v>
      </c>
      <c r="G3">
        <v>255.74799999999999</v>
      </c>
      <c r="H3">
        <v>-1.2750999999999999</v>
      </c>
      <c r="I3">
        <v>416.16199999999998</v>
      </c>
      <c r="J3">
        <v>4.9168000000000003</v>
      </c>
      <c r="K3">
        <v>412.875</v>
      </c>
      <c r="L3">
        <v>100.486</v>
      </c>
      <c r="M3">
        <v>336.58499999999998</v>
      </c>
      <c r="N3">
        <v>59.981499999999997</v>
      </c>
      <c r="O3">
        <v>417.01100000000002</v>
      </c>
    </row>
    <row r="4" spans="1:15" x14ac:dyDescent="0.2">
      <c r="A4" s="1">
        <v>2</v>
      </c>
      <c r="B4">
        <v>11.9145</v>
      </c>
      <c r="C4">
        <v>411.22800000000001</v>
      </c>
      <c r="D4">
        <v>7.2733999999999996</v>
      </c>
      <c r="E4">
        <v>465.77699999999999</v>
      </c>
      <c r="F4">
        <v>28.681799999999999</v>
      </c>
      <c r="G4">
        <v>273.70499999999998</v>
      </c>
      <c r="H4">
        <v>-8.5942000000000007</v>
      </c>
      <c r="I4">
        <v>413.678</v>
      </c>
      <c r="J4">
        <v>-17.4621</v>
      </c>
      <c r="K4">
        <v>409.23399999999998</v>
      </c>
      <c r="L4">
        <v>128.91499999999999</v>
      </c>
      <c r="M4">
        <v>345.76400000000001</v>
      </c>
      <c r="N4">
        <v>69.207899999999995</v>
      </c>
      <c r="O4">
        <v>410.88499999999999</v>
      </c>
    </row>
    <row r="5" spans="1:15" x14ac:dyDescent="0.2">
      <c r="A5" s="2">
        <v>3</v>
      </c>
      <c r="B5">
        <v>0.33539999999999998</v>
      </c>
      <c r="C5">
        <v>412.899</v>
      </c>
      <c r="D5">
        <v>5.6407999999999996</v>
      </c>
      <c r="E5">
        <v>467.12200000000001</v>
      </c>
      <c r="F5">
        <v>68.406400000000005</v>
      </c>
      <c r="G5">
        <v>249.124</v>
      </c>
      <c r="H5">
        <v>-16.387</v>
      </c>
      <c r="I5">
        <v>407.66399999999999</v>
      </c>
      <c r="J5">
        <v>-20.296800000000001</v>
      </c>
      <c r="K5">
        <v>405.59300000000002</v>
      </c>
      <c r="L5">
        <v>90.202500000000001</v>
      </c>
      <c r="M5">
        <v>336.46699999999998</v>
      </c>
      <c r="N5">
        <v>59.489800000000002</v>
      </c>
      <c r="O5">
        <v>404.75900000000001</v>
      </c>
    </row>
    <row r="6" spans="1:15" x14ac:dyDescent="0.2">
      <c r="A6" s="1">
        <v>4</v>
      </c>
      <c r="B6">
        <v>-14.8476</v>
      </c>
      <c r="C6">
        <v>412.76100000000002</v>
      </c>
      <c r="D6">
        <v>1.9636</v>
      </c>
      <c r="E6">
        <v>460.23200000000003</v>
      </c>
      <c r="F6">
        <v>46.155900000000003</v>
      </c>
      <c r="G6">
        <v>248.97499999999999</v>
      </c>
      <c r="H6">
        <v>-14.786300000000001</v>
      </c>
      <c r="I6" s="8">
        <v>402.66800000000001</v>
      </c>
      <c r="J6">
        <v>-19.742699999999999</v>
      </c>
      <c r="K6">
        <v>401.952</v>
      </c>
      <c r="L6">
        <v>73.506600000000006</v>
      </c>
      <c r="M6" s="8">
        <v>330.93599999999998</v>
      </c>
      <c r="N6" s="8">
        <v>57.039200000000001</v>
      </c>
      <c r="O6">
        <v>398.63299999999998</v>
      </c>
    </row>
    <row r="7" spans="1:15" x14ac:dyDescent="0.2">
      <c r="A7" s="2">
        <v>5</v>
      </c>
      <c r="B7">
        <v>-15.2425</v>
      </c>
      <c r="C7">
        <v>413.05399999999997</v>
      </c>
      <c r="D7">
        <v>1.6415999999999999</v>
      </c>
      <c r="E7">
        <v>440.98</v>
      </c>
      <c r="F7">
        <v>-0.84450000000000003</v>
      </c>
      <c r="G7">
        <v>243.62</v>
      </c>
      <c r="H7">
        <v>-16.863800000000001</v>
      </c>
      <c r="I7" s="8">
        <v>402.29899999999998</v>
      </c>
      <c r="J7">
        <v>-17.890999999999998</v>
      </c>
      <c r="K7">
        <v>398.31099999999998</v>
      </c>
      <c r="L7">
        <v>31.194299999999998</v>
      </c>
      <c r="M7" s="8">
        <v>347.12599999999998</v>
      </c>
      <c r="N7" s="8">
        <v>60.068800000000003</v>
      </c>
      <c r="O7">
        <v>392.50700000000001</v>
      </c>
    </row>
    <row r="8" spans="1:15" x14ac:dyDescent="0.2">
      <c r="A8" s="1">
        <v>6</v>
      </c>
      <c r="B8">
        <v>-12.559699999999999</v>
      </c>
      <c r="C8">
        <v>414.99900000000002</v>
      </c>
      <c r="D8">
        <v>3.6579999999999999</v>
      </c>
      <c r="E8">
        <v>429.43400000000003</v>
      </c>
      <c r="F8">
        <v>-6.3301999999999996</v>
      </c>
      <c r="G8">
        <v>241.04900000000001</v>
      </c>
      <c r="H8">
        <v>-16.317499999999999</v>
      </c>
      <c r="I8" s="8">
        <v>397.13799999999998</v>
      </c>
      <c r="J8">
        <v>-19.917000000000002</v>
      </c>
      <c r="K8">
        <v>394.67</v>
      </c>
      <c r="L8">
        <v>10.5243</v>
      </c>
      <c r="M8">
        <v>322.517</v>
      </c>
      <c r="N8">
        <v>56.465299999999999</v>
      </c>
      <c r="O8">
        <v>393.13099999999997</v>
      </c>
    </row>
    <row r="9" spans="1:15" x14ac:dyDescent="0.2">
      <c r="A9" s="2">
        <v>7</v>
      </c>
      <c r="B9">
        <v>-6.2836999999999996</v>
      </c>
      <c r="C9">
        <v>419.49</v>
      </c>
      <c r="D9">
        <v>5.2141000000000002</v>
      </c>
      <c r="E9">
        <v>431.00200000000001</v>
      </c>
      <c r="F9">
        <v>-6.7150999999999996</v>
      </c>
      <c r="G9">
        <v>241.91800000000001</v>
      </c>
      <c r="H9">
        <v>-17.641200000000001</v>
      </c>
      <c r="I9">
        <v>397.20400000000001</v>
      </c>
      <c r="J9">
        <v>-18.582799999999999</v>
      </c>
      <c r="K9">
        <v>391.029</v>
      </c>
      <c r="L9">
        <v>5.0119999999999996</v>
      </c>
      <c r="M9">
        <v>390.33100000000002</v>
      </c>
      <c r="N9">
        <v>50.967799999999997</v>
      </c>
      <c r="O9">
        <v>393.755</v>
      </c>
    </row>
    <row r="10" spans="1:15" x14ac:dyDescent="0.2">
      <c r="A10" s="1">
        <v>8</v>
      </c>
      <c r="B10">
        <v>-3.6810999999999998</v>
      </c>
      <c r="C10">
        <v>432.21199999999999</v>
      </c>
      <c r="D10">
        <v>4.0357000000000003</v>
      </c>
      <c r="E10">
        <v>416.80500000000001</v>
      </c>
      <c r="F10">
        <v>-6.1071</v>
      </c>
      <c r="G10">
        <v>255.11699999999999</v>
      </c>
      <c r="H10">
        <v>-14.821899999999999</v>
      </c>
      <c r="I10">
        <v>400.47</v>
      </c>
      <c r="J10">
        <v>-18.221800000000002</v>
      </c>
      <c r="K10">
        <v>387.38799999999998</v>
      </c>
      <c r="L10">
        <v>9.7139000000000006</v>
      </c>
      <c r="M10">
        <v>417.21</v>
      </c>
      <c r="N10">
        <v>55.522199999999998</v>
      </c>
      <c r="O10">
        <v>394.37900000000002</v>
      </c>
    </row>
    <row r="11" spans="1:15" x14ac:dyDescent="0.2">
      <c r="A11" s="2">
        <v>9</v>
      </c>
      <c r="B11">
        <v>-5.1901000000000002</v>
      </c>
      <c r="C11">
        <v>436.923</v>
      </c>
      <c r="D11">
        <v>2.5853000000000002</v>
      </c>
      <c r="E11">
        <v>405.07900000000001</v>
      </c>
      <c r="F11">
        <v>-4.9917999999999996</v>
      </c>
      <c r="G11">
        <v>262.49400000000003</v>
      </c>
      <c r="H11">
        <v>-15.9268</v>
      </c>
      <c r="I11">
        <v>395.14</v>
      </c>
      <c r="J11">
        <v>-17.639900000000001</v>
      </c>
      <c r="K11">
        <v>383.74700000000001</v>
      </c>
      <c r="L11">
        <v>3.3439000000000001</v>
      </c>
      <c r="M11">
        <v>341.83300000000003</v>
      </c>
      <c r="N11">
        <v>58.449800000000003</v>
      </c>
      <c r="O11">
        <v>395.00299999999999</v>
      </c>
    </row>
    <row r="12" spans="1:15" x14ac:dyDescent="0.2">
      <c r="A12" s="1">
        <v>10</v>
      </c>
      <c r="B12">
        <v>-7.3463000000000003</v>
      </c>
      <c r="C12">
        <v>439.43299999999999</v>
      </c>
      <c r="D12">
        <v>1.2769999999999999</v>
      </c>
      <c r="E12">
        <v>403.10899999999998</v>
      </c>
      <c r="F12">
        <v>8.6631</v>
      </c>
      <c r="G12">
        <v>276.41000000000003</v>
      </c>
      <c r="H12">
        <v>-11.18</v>
      </c>
      <c r="I12">
        <v>388.154</v>
      </c>
      <c r="J12">
        <v>-20.685600000000001</v>
      </c>
      <c r="K12">
        <v>380.10599999999999</v>
      </c>
      <c r="L12">
        <v>-0.53600000000000003</v>
      </c>
      <c r="M12">
        <v>367.93700000000001</v>
      </c>
      <c r="N12">
        <v>71.1708</v>
      </c>
      <c r="O12">
        <v>395.62700000000001</v>
      </c>
    </row>
    <row r="13" spans="1:15" x14ac:dyDescent="0.2">
      <c r="A13" s="2">
        <v>11</v>
      </c>
      <c r="B13">
        <v>-12.6059</v>
      </c>
      <c r="C13">
        <v>432.13900000000001</v>
      </c>
      <c r="D13">
        <v>1.7329000000000001</v>
      </c>
      <c r="E13">
        <v>400.5</v>
      </c>
      <c r="F13">
        <v>17.0962</v>
      </c>
      <c r="G13">
        <v>292.39100000000002</v>
      </c>
      <c r="H13">
        <v>-8.6568000000000005</v>
      </c>
      <c r="I13">
        <v>386.93400000000003</v>
      </c>
      <c r="J13">
        <v>-20.210799999999999</v>
      </c>
      <c r="K13">
        <v>376.46499999999997</v>
      </c>
      <c r="L13">
        <v>2.0009999999999999</v>
      </c>
      <c r="M13">
        <v>400.673</v>
      </c>
      <c r="N13">
        <v>67.940299999999993</v>
      </c>
      <c r="O13">
        <v>396.25099999999998</v>
      </c>
    </row>
    <row r="14" spans="1:15" x14ac:dyDescent="0.2">
      <c r="A14" s="1">
        <v>12</v>
      </c>
      <c r="B14">
        <v>-11.456200000000001</v>
      </c>
      <c r="C14">
        <v>424.36200000000002</v>
      </c>
      <c r="D14">
        <v>2.1372</v>
      </c>
      <c r="E14">
        <v>407.56099999999998</v>
      </c>
      <c r="F14">
        <v>20.031300000000002</v>
      </c>
      <c r="G14">
        <v>299.416</v>
      </c>
      <c r="H14">
        <v>6.6238999999999999</v>
      </c>
      <c r="I14">
        <v>384.17599999999999</v>
      </c>
      <c r="J14">
        <v>-16.303999999999998</v>
      </c>
      <c r="K14">
        <v>372.82299999999998</v>
      </c>
      <c r="L14">
        <v>5.1821000000000002</v>
      </c>
      <c r="M14">
        <v>392.26400000000001</v>
      </c>
      <c r="N14">
        <v>59.529899999999998</v>
      </c>
      <c r="O14">
        <v>396.875</v>
      </c>
    </row>
    <row r="15" spans="1:15" x14ac:dyDescent="0.2">
      <c r="A15" s="2">
        <v>13</v>
      </c>
      <c r="B15">
        <v>-10.3064</v>
      </c>
      <c r="C15">
        <v>419.70600000000002</v>
      </c>
      <c r="D15">
        <v>2.6194000000000002</v>
      </c>
      <c r="E15">
        <v>425.34</v>
      </c>
      <c r="F15">
        <v>14.9329</v>
      </c>
      <c r="G15">
        <v>303.75799999999998</v>
      </c>
      <c r="H15">
        <v>8.4791000000000007</v>
      </c>
      <c r="I15">
        <v>382.48200000000003</v>
      </c>
      <c r="J15">
        <v>-15.2827</v>
      </c>
      <c r="K15">
        <v>369.18200000000002</v>
      </c>
      <c r="L15">
        <v>9.2874999999999996</v>
      </c>
      <c r="M15">
        <v>376.887</v>
      </c>
      <c r="N15">
        <v>55.458399999999997</v>
      </c>
      <c r="O15">
        <v>397.49900000000002</v>
      </c>
    </row>
    <row r="16" spans="1:15" x14ac:dyDescent="0.2">
      <c r="A16" s="1">
        <v>14</v>
      </c>
      <c r="B16">
        <v>-9.1566500000000008</v>
      </c>
      <c r="C16">
        <v>414.27800000000002</v>
      </c>
      <c r="D16">
        <v>2.3691</v>
      </c>
      <c r="E16">
        <v>443.53500000000003</v>
      </c>
      <c r="F16">
        <v>7.6432000000000002</v>
      </c>
      <c r="G16">
        <v>305.46300000000002</v>
      </c>
      <c r="H16">
        <v>-9.8978000000000002</v>
      </c>
      <c r="I16">
        <v>385.59100000000001</v>
      </c>
      <c r="J16">
        <v>-15.6623</v>
      </c>
      <c r="K16">
        <v>365.541</v>
      </c>
      <c r="L16">
        <v>2.7650000000000001</v>
      </c>
      <c r="M16">
        <v>364.06599999999997</v>
      </c>
      <c r="N16">
        <v>53.715400000000002</v>
      </c>
      <c r="O16">
        <v>398.12299999999999</v>
      </c>
    </row>
    <row r="17" spans="1:15" x14ac:dyDescent="0.2">
      <c r="A17" s="2">
        <v>15</v>
      </c>
      <c r="B17">
        <v>-8.0068999999999999</v>
      </c>
      <c r="C17">
        <v>411.43700000000001</v>
      </c>
      <c r="D17">
        <v>2.0146000000000002</v>
      </c>
      <c r="E17">
        <v>446.62700000000001</v>
      </c>
      <c r="F17">
        <v>8.2371999999999996</v>
      </c>
      <c r="G17">
        <v>304.99200000000002</v>
      </c>
      <c r="H17">
        <v>-6.3533999999999997</v>
      </c>
      <c r="I17">
        <v>380.84399999999999</v>
      </c>
      <c r="J17">
        <v>-20.885100000000001</v>
      </c>
      <c r="K17">
        <v>362.92899999999997</v>
      </c>
      <c r="L17">
        <v>11.4131</v>
      </c>
      <c r="M17">
        <v>362.38299999999998</v>
      </c>
      <c r="N17">
        <v>52.726300000000002</v>
      </c>
      <c r="O17">
        <v>398.74700000000001</v>
      </c>
    </row>
    <row r="18" spans="1:15" x14ac:dyDescent="0.2">
      <c r="A18" s="1">
        <v>16</v>
      </c>
      <c r="B18">
        <v>-8.1973000000000003</v>
      </c>
      <c r="C18">
        <v>407.839</v>
      </c>
      <c r="D18">
        <v>1.9749000000000001</v>
      </c>
      <c r="E18">
        <v>447.89699999999999</v>
      </c>
      <c r="F18">
        <v>4.8083</v>
      </c>
      <c r="G18">
        <v>302.39800000000002</v>
      </c>
      <c r="H18">
        <v>-12.5062</v>
      </c>
      <c r="I18">
        <v>378.017</v>
      </c>
      <c r="J18">
        <v>-22.904800000000002</v>
      </c>
      <c r="K18">
        <v>362.20699999999999</v>
      </c>
      <c r="L18">
        <v>15.8531</v>
      </c>
      <c r="M18">
        <v>368.286</v>
      </c>
      <c r="N18">
        <v>50.468600000000002</v>
      </c>
      <c r="O18">
        <v>399.37099999999998</v>
      </c>
    </row>
    <row r="19" spans="1:15" x14ac:dyDescent="0.2">
      <c r="A19" s="2">
        <v>17</v>
      </c>
      <c r="B19">
        <v>-9.0839999999999996</v>
      </c>
      <c r="C19">
        <v>408.47199999999998</v>
      </c>
      <c r="D19">
        <v>-0.1081</v>
      </c>
      <c r="E19">
        <v>439.12200000000001</v>
      </c>
      <c r="F19">
        <v>0.63890000000000002</v>
      </c>
      <c r="G19">
        <v>303.21199999999999</v>
      </c>
      <c r="H19">
        <v>-14.273999999999999</v>
      </c>
      <c r="I19">
        <v>379.52699999999999</v>
      </c>
      <c r="J19">
        <v>-22.9771</v>
      </c>
      <c r="K19">
        <v>360.28699999999998</v>
      </c>
      <c r="L19">
        <v>7.8063000000000002</v>
      </c>
      <c r="M19">
        <v>354.69</v>
      </c>
      <c r="N19">
        <v>50.7898</v>
      </c>
      <c r="O19">
        <v>399.995</v>
      </c>
    </row>
    <row r="20" spans="1:15" x14ac:dyDescent="0.2">
      <c r="A20" s="1">
        <v>18</v>
      </c>
      <c r="B20">
        <v>-6.9854000000000003</v>
      </c>
      <c r="C20">
        <v>409.32</v>
      </c>
      <c r="D20">
        <v>-0.84870000000000001</v>
      </c>
      <c r="E20">
        <v>430.60300000000001</v>
      </c>
      <c r="F20">
        <v>-0.2828</v>
      </c>
      <c r="G20">
        <v>301.30399999999997</v>
      </c>
      <c r="H20">
        <v>-14.0967</v>
      </c>
      <c r="I20">
        <v>384.95600000000002</v>
      </c>
      <c r="J20">
        <v>-20.5501</v>
      </c>
      <c r="K20">
        <v>365.05099999999999</v>
      </c>
      <c r="L20">
        <v>36.0017</v>
      </c>
      <c r="M20">
        <v>342.54599999999999</v>
      </c>
      <c r="N20">
        <v>53.3401</v>
      </c>
      <c r="O20">
        <v>400.61900000000003</v>
      </c>
    </row>
    <row r="21" spans="1:15" x14ac:dyDescent="0.2">
      <c r="A21" s="2">
        <v>19</v>
      </c>
      <c r="B21">
        <v>-4.8330000000000002</v>
      </c>
      <c r="C21">
        <v>409.44799999999998</v>
      </c>
      <c r="D21">
        <v>-1.474</v>
      </c>
      <c r="E21">
        <v>423.52100000000002</v>
      </c>
      <c r="F21">
        <v>5.4160000000000004</v>
      </c>
      <c r="G21">
        <v>298.71699999999998</v>
      </c>
      <c r="H21">
        <v>-14.654199999999999</v>
      </c>
      <c r="I21">
        <v>389.56799999999998</v>
      </c>
      <c r="J21">
        <v>-14.874000000000001</v>
      </c>
      <c r="K21">
        <v>365.98500000000001</v>
      </c>
      <c r="L21">
        <v>43.223999999999997</v>
      </c>
      <c r="M21">
        <v>343.73700000000002</v>
      </c>
      <c r="N21">
        <v>56.389899999999997</v>
      </c>
      <c r="O21">
        <v>401.24299999999999</v>
      </c>
    </row>
    <row r="22" spans="1:15" x14ac:dyDescent="0.2">
      <c r="A22" s="1">
        <v>20</v>
      </c>
      <c r="B22">
        <v>-3.5095999999999998</v>
      </c>
      <c r="C22">
        <v>410.88400000000001</v>
      </c>
      <c r="D22">
        <v>-1.9816</v>
      </c>
      <c r="E22">
        <v>414.14100000000002</v>
      </c>
      <c r="F22">
        <v>16.292100000000001</v>
      </c>
      <c r="G22">
        <v>298.92599999999999</v>
      </c>
      <c r="H22">
        <v>-14.584099999999999</v>
      </c>
      <c r="I22">
        <v>389.85399999999998</v>
      </c>
      <c r="J22">
        <v>-9.5151000000000003</v>
      </c>
      <c r="K22">
        <v>375.19799999999998</v>
      </c>
      <c r="L22">
        <v>8.6171000000000006</v>
      </c>
      <c r="M22">
        <v>349.358</v>
      </c>
      <c r="N22">
        <v>67.478200000000001</v>
      </c>
      <c r="O22">
        <v>401.86700000000002</v>
      </c>
    </row>
    <row r="23" spans="1:15" x14ac:dyDescent="0.2">
      <c r="A23" s="2">
        <v>21</v>
      </c>
      <c r="B23">
        <v>-3.9222999999999999</v>
      </c>
      <c r="C23">
        <v>410.91500000000002</v>
      </c>
      <c r="D23">
        <v>-1.2407999999999999</v>
      </c>
      <c r="E23">
        <v>407.17700000000002</v>
      </c>
      <c r="F23">
        <v>3.1875</v>
      </c>
      <c r="G23">
        <v>296.24</v>
      </c>
      <c r="H23">
        <v>-15.1203</v>
      </c>
      <c r="I23">
        <v>389.6</v>
      </c>
      <c r="J23">
        <v>-4.0929000000000002</v>
      </c>
      <c r="K23">
        <v>380.25799999999998</v>
      </c>
      <c r="L23">
        <v>1.1545000000000001</v>
      </c>
      <c r="M23">
        <v>347.33499999999998</v>
      </c>
      <c r="N23">
        <v>62.578699999999998</v>
      </c>
      <c r="O23">
        <v>402.49099999999999</v>
      </c>
    </row>
    <row r="24" spans="1:15" x14ac:dyDescent="0.2">
      <c r="A24" s="1">
        <v>22</v>
      </c>
      <c r="B24">
        <v>-5.4638</v>
      </c>
      <c r="C24">
        <v>411.88900000000001</v>
      </c>
      <c r="D24">
        <v>-1.36229</v>
      </c>
      <c r="E24">
        <v>406.05799999999999</v>
      </c>
      <c r="F24">
        <v>-3.8791000000000002</v>
      </c>
      <c r="G24">
        <v>298.25</v>
      </c>
      <c r="H24">
        <v>-15.017899999999999</v>
      </c>
      <c r="I24">
        <v>390.06200000000001</v>
      </c>
      <c r="J24">
        <v>-4.1073000000000004</v>
      </c>
      <c r="K24">
        <v>370.233</v>
      </c>
      <c r="L24">
        <v>7.3099999999999998E-2</v>
      </c>
      <c r="M24">
        <v>342.32</v>
      </c>
      <c r="N24">
        <v>59.487299999999998</v>
      </c>
      <c r="O24">
        <v>403.11500000000001</v>
      </c>
    </row>
    <row r="25" spans="1:15" x14ac:dyDescent="0.2">
      <c r="A25" s="2">
        <v>23</v>
      </c>
      <c r="B25">
        <v>-1.8225</v>
      </c>
      <c r="C25">
        <v>412.24099999999999</v>
      </c>
      <c r="D25">
        <v>-1.4837800000000001</v>
      </c>
      <c r="E25">
        <v>404.69600000000003</v>
      </c>
      <c r="F25">
        <v>-2.1339999999999999</v>
      </c>
      <c r="G25">
        <v>299.553</v>
      </c>
      <c r="H25">
        <v>-15.947900000000001</v>
      </c>
      <c r="I25">
        <v>389.137</v>
      </c>
      <c r="J25">
        <v>-11.7181</v>
      </c>
      <c r="K25">
        <v>365.11399999999998</v>
      </c>
      <c r="L25">
        <v>4.1593</v>
      </c>
      <c r="M25">
        <v>337.06400000000002</v>
      </c>
      <c r="N25">
        <v>63.0413</v>
      </c>
      <c r="O25">
        <v>403.73899999999998</v>
      </c>
    </row>
    <row r="26" spans="1:15" x14ac:dyDescent="0.2">
      <c r="A26" s="1">
        <v>24</v>
      </c>
      <c r="B26">
        <v>-4.0647000000000002</v>
      </c>
      <c r="C26">
        <v>411.46199999999999</v>
      </c>
      <c r="D26">
        <v>-1.60527</v>
      </c>
      <c r="E26">
        <v>404.37799999999999</v>
      </c>
      <c r="F26">
        <v>31.585599999999999</v>
      </c>
      <c r="G26">
        <v>306.14999999999998</v>
      </c>
      <c r="H26">
        <v>-17.203399999999998</v>
      </c>
      <c r="I26">
        <v>388.89499999999998</v>
      </c>
      <c r="J26">
        <v>-18.3355</v>
      </c>
      <c r="K26">
        <v>362.25099999999998</v>
      </c>
      <c r="L26">
        <v>11.570499999999999</v>
      </c>
      <c r="M26">
        <v>334.09399999999999</v>
      </c>
      <c r="N26">
        <v>65.116600000000005</v>
      </c>
      <c r="O26">
        <v>404.363</v>
      </c>
    </row>
    <row r="27" spans="1:15" x14ac:dyDescent="0.2">
      <c r="A27" s="2">
        <v>25</v>
      </c>
      <c r="B27">
        <v>-10.186199999999999</v>
      </c>
      <c r="C27">
        <v>409.97300000000001</v>
      </c>
      <c r="D27">
        <v>-1.7267600000000001</v>
      </c>
      <c r="E27">
        <v>402.988</v>
      </c>
      <c r="F27">
        <v>37.256500000000003</v>
      </c>
      <c r="G27">
        <v>309.447</v>
      </c>
      <c r="H27">
        <v>-18.098800000000001</v>
      </c>
      <c r="I27">
        <v>391.18599999999998</v>
      </c>
      <c r="J27">
        <v>-16.968699999999998</v>
      </c>
      <c r="K27">
        <v>361.86200000000002</v>
      </c>
      <c r="L27">
        <v>13.4099</v>
      </c>
      <c r="M27">
        <v>332.77600000000001</v>
      </c>
      <c r="N27">
        <v>67.419700000000006</v>
      </c>
      <c r="O27">
        <v>404.98700000000002</v>
      </c>
    </row>
    <row r="28" spans="1:15" x14ac:dyDescent="0.2">
      <c r="A28" s="1">
        <v>26</v>
      </c>
      <c r="B28">
        <v>-12.642799999999999</v>
      </c>
      <c r="C28">
        <v>410.964</v>
      </c>
      <c r="D28">
        <v>-1.8482499999999999</v>
      </c>
      <c r="E28">
        <v>408.41</v>
      </c>
      <c r="F28">
        <v>22.567799999999998</v>
      </c>
      <c r="G28">
        <v>311.59300000000002</v>
      </c>
      <c r="H28">
        <v>-18.2257</v>
      </c>
      <c r="I28">
        <v>388.97199999999998</v>
      </c>
      <c r="J28">
        <v>-7.8615000000000004</v>
      </c>
      <c r="K28">
        <v>362.63799999999998</v>
      </c>
      <c r="L28">
        <v>11.9758</v>
      </c>
      <c r="M28">
        <v>333.65499999999997</v>
      </c>
      <c r="N28">
        <v>77.241200000000006</v>
      </c>
      <c r="O28">
        <v>405.61099999999999</v>
      </c>
    </row>
    <row r="29" spans="1:15" x14ac:dyDescent="0.2">
      <c r="A29" s="2">
        <v>27</v>
      </c>
      <c r="B29">
        <v>-13.6897</v>
      </c>
      <c r="C29">
        <v>409.48</v>
      </c>
      <c r="D29">
        <v>-1.96974</v>
      </c>
      <c r="E29">
        <v>408.464</v>
      </c>
      <c r="F29">
        <v>1.6386000000000001</v>
      </c>
      <c r="G29">
        <v>316.21600000000001</v>
      </c>
      <c r="H29">
        <v>-16.987500000000001</v>
      </c>
      <c r="I29">
        <v>381.303</v>
      </c>
      <c r="J29">
        <v>-6.4787999999999997</v>
      </c>
      <c r="K29">
        <v>360.363</v>
      </c>
      <c r="L29">
        <v>11.9697</v>
      </c>
      <c r="M29">
        <v>341.23700000000002</v>
      </c>
      <c r="N29">
        <v>70.877600000000001</v>
      </c>
      <c r="O29">
        <v>406.23500000000001</v>
      </c>
    </row>
    <row r="30" spans="1:15" x14ac:dyDescent="0.2">
      <c r="A30" s="1">
        <v>28</v>
      </c>
      <c r="B30">
        <v>-15.383699999999999</v>
      </c>
      <c r="C30">
        <v>411.72</v>
      </c>
      <c r="D30">
        <v>-2.0912299999999999</v>
      </c>
      <c r="E30">
        <v>407.75200000000001</v>
      </c>
      <c r="F30">
        <v>-7.9907000000000004</v>
      </c>
      <c r="G30">
        <v>311.803</v>
      </c>
      <c r="H30">
        <v>-12.508699999999999</v>
      </c>
      <c r="I30">
        <v>376.04700000000003</v>
      </c>
      <c r="J30">
        <v>-12.956099999999999</v>
      </c>
      <c r="K30">
        <v>359.37700000000001</v>
      </c>
      <c r="L30">
        <v>14.405799999999999</v>
      </c>
      <c r="M30">
        <v>350.89400000000001</v>
      </c>
      <c r="N30">
        <v>62.3919</v>
      </c>
      <c r="O30">
        <v>406.85899999999998</v>
      </c>
    </row>
    <row r="31" spans="1:15" x14ac:dyDescent="0.2">
      <c r="A31" s="2">
        <v>29</v>
      </c>
      <c r="B31">
        <v>-15.238799999999999</v>
      </c>
      <c r="C31">
        <v>412.12700000000001</v>
      </c>
      <c r="D31">
        <v>-2.21272</v>
      </c>
      <c r="E31">
        <v>409.37599999999998</v>
      </c>
      <c r="F31">
        <v>-9.7233000000000001</v>
      </c>
      <c r="G31">
        <v>307.39</v>
      </c>
      <c r="H31">
        <v>-15.033099999999999</v>
      </c>
      <c r="I31">
        <v>371.964</v>
      </c>
      <c r="J31">
        <v>-13.895200000000001</v>
      </c>
      <c r="K31">
        <v>360.06900000000002</v>
      </c>
      <c r="L31">
        <v>24.034099999999999</v>
      </c>
      <c r="M31">
        <v>347.77600000000001</v>
      </c>
      <c r="N31">
        <v>61.7361</v>
      </c>
      <c r="O31">
        <v>407.483</v>
      </c>
    </row>
    <row r="32" spans="1:15" x14ac:dyDescent="0.2">
      <c r="A32" s="1">
        <v>30</v>
      </c>
      <c r="B32">
        <v>-12.613899999999999</v>
      </c>
      <c r="C32">
        <v>410.57</v>
      </c>
      <c r="D32">
        <v>-2.3342100000000001</v>
      </c>
      <c r="E32">
        <v>411.36900000000003</v>
      </c>
      <c r="F32">
        <v>6.3712999999999997</v>
      </c>
      <c r="G32">
        <v>302.97699999999998</v>
      </c>
      <c r="H32">
        <v>-17.540600000000001</v>
      </c>
      <c r="I32">
        <v>373.51499999999999</v>
      </c>
      <c r="J32">
        <v>-15.0573</v>
      </c>
      <c r="K32">
        <v>362.3</v>
      </c>
      <c r="L32">
        <v>22.7407</v>
      </c>
      <c r="M32">
        <v>344.755</v>
      </c>
      <c r="N32">
        <v>59.466799999999999</v>
      </c>
      <c r="O32">
        <v>408.10700000000003</v>
      </c>
    </row>
    <row r="33" spans="1:15" x14ac:dyDescent="0.2">
      <c r="A33" s="2">
        <v>31</v>
      </c>
      <c r="B33">
        <v>-9.7539999999999996</v>
      </c>
      <c r="C33">
        <v>407.69600000000003</v>
      </c>
      <c r="D33">
        <v>-2.4557000000000002</v>
      </c>
      <c r="E33">
        <v>415.072</v>
      </c>
      <c r="F33">
        <v>21.547499999999999</v>
      </c>
      <c r="G33">
        <v>298.565</v>
      </c>
      <c r="H33">
        <v>-17.035599999999999</v>
      </c>
      <c r="I33">
        <v>377.35500000000002</v>
      </c>
      <c r="J33">
        <v>-9.5877999999999997</v>
      </c>
      <c r="K33">
        <v>366.72399999999999</v>
      </c>
      <c r="L33">
        <v>9.7101000000000006</v>
      </c>
      <c r="M33">
        <v>345.589</v>
      </c>
      <c r="N33">
        <v>59.574599999999997</v>
      </c>
      <c r="O33">
        <v>408.73099999999999</v>
      </c>
    </row>
    <row r="34" spans="1:15" x14ac:dyDescent="0.2">
      <c r="A34" s="1">
        <v>32</v>
      </c>
      <c r="B34">
        <v>-3.6413000000000002</v>
      </c>
      <c r="C34">
        <v>408.75400000000002</v>
      </c>
      <c r="D34">
        <v>-2.5771899999999999</v>
      </c>
      <c r="E34">
        <v>416.59500000000003</v>
      </c>
      <c r="F34">
        <v>8.4985999999999997</v>
      </c>
      <c r="G34">
        <v>294.15199999999999</v>
      </c>
      <c r="H34">
        <v>-16.214099999999998</v>
      </c>
      <c r="I34">
        <v>380.67399999999998</v>
      </c>
      <c r="J34">
        <v>-14.164</v>
      </c>
      <c r="K34">
        <v>370.541</v>
      </c>
      <c r="L34">
        <v>4.2256999999999998</v>
      </c>
      <c r="M34">
        <v>346.86500000000001</v>
      </c>
      <c r="N34">
        <v>58.2395</v>
      </c>
      <c r="O34">
        <v>409.35500000000002</v>
      </c>
    </row>
    <row r="35" spans="1:15" x14ac:dyDescent="0.2">
      <c r="A35" s="2">
        <v>33</v>
      </c>
      <c r="B35">
        <v>-7.4551999999999996</v>
      </c>
      <c r="C35">
        <v>410.767</v>
      </c>
      <c r="D35">
        <v>-2.69868</v>
      </c>
      <c r="E35">
        <v>420.09500000000003</v>
      </c>
      <c r="F35">
        <v>13.438599999999999</v>
      </c>
      <c r="G35">
        <v>289.73899999999998</v>
      </c>
      <c r="H35">
        <v>-17.4816</v>
      </c>
      <c r="I35">
        <v>380.61500000000001</v>
      </c>
      <c r="J35">
        <v>-19.051200000000001</v>
      </c>
      <c r="K35">
        <v>371.339</v>
      </c>
      <c r="L35">
        <v>6.7790999999999997</v>
      </c>
      <c r="M35">
        <v>350.923</v>
      </c>
      <c r="N35">
        <v>56.737699999999997</v>
      </c>
      <c r="O35">
        <v>409.97899999999998</v>
      </c>
    </row>
    <row r="36" spans="1:15" x14ac:dyDescent="0.2">
      <c r="A36" s="1">
        <v>34</v>
      </c>
      <c r="B36">
        <v>-12.4795</v>
      </c>
      <c r="C36">
        <v>412.17200000000003</v>
      </c>
      <c r="D36">
        <v>-2.8201700000000001</v>
      </c>
      <c r="E36">
        <v>418.77199999999999</v>
      </c>
      <c r="F36">
        <v>3.8774999999999999</v>
      </c>
      <c r="G36">
        <v>285.32600000000002</v>
      </c>
      <c r="H36">
        <v>-18.0688</v>
      </c>
      <c r="I36">
        <v>378.51799999999997</v>
      </c>
      <c r="J36">
        <v>-21.340299999999999</v>
      </c>
      <c r="K36">
        <v>358.94099999999997</v>
      </c>
      <c r="L36">
        <v>6.7492000000000001</v>
      </c>
      <c r="M36">
        <v>353.51499999999999</v>
      </c>
      <c r="N36">
        <v>55.717799999999997</v>
      </c>
      <c r="O36">
        <v>410.60300000000001</v>
      </c>
    </row>
    <row r="37" spans="1:15" x14ac:dyDescent="0.2">
      <c r="A37" s="2">
        <v>35</v>
      </c>
      <c r="B37">
        <v>-13.555400000000001</v>
      </c>
      <c r="C37">
        <v>412.858</v>
      </c>
      <c r="D37">
        <v>-2.9416600000000002</v>
      </c>
      <c r="E37">
        <v>419.64699999999999</v>
      </c>
      <c r="F37">
        <v>-7.9474999999999998</v>
      </c>
      <c r="G37">
        <v>280.91300000000001</v>
      </c>
      <c r="H37">
        <v>-17.821400000000001</v>
      </c>
      <c r="I37">
        <v>376.33800000000002</v>
      </c>
      <c r="J37">
        <v>-22.3552</v>
      </c>
      <c r="K37">
        <v>355.22899999999998</v>
      </c>
      <c r="L37">
        <v>4.6725000000000003</v>
      </c>
      <c r="M37">
        <v>355.99700000000001</v>
      </c>
      <c r="N37">
        <v>56.158299999999997</v>
      </c>
      <c r="O37">
        <v>411.22699999999998</v>
      </c>
    </row>
    <row r="38" spans="1:15" x14ac:dyDescent="0.2">
      <c r="A38" s="1">
        <v>36</v>
      </c>
      <c r="B38">
        <v>-12.0924</v>
      </c>
      <c r="C38">
        <v>413.214</v>
      </c>
      <c r="D38">
        <v>-3.0631499999999998</v>
      </c>
      <c r="E38">
        <v>423.18</v>
      </c>
      <c r="F38">
        <v>-11.0322</v>
      </c>
      <c r="G38">
        <v>276.5</v>
      </c>
      <c r="H38">
        <v>-17.8796</v>
      </c>
      <c r="I38">
        <v>375.61</v>
      </c>
      <c r="J38">
        <v>-22.3047</v>
      </c>
      <c r="K38">
        <v>356.93700000000001</v>
      </c>
      <c r="L38">
        <v>5.8265000000000002</v>
      </c>
      <c r="M38">
        <v>362.09500000000003</v>
      </c>
      <c r="N38">
        <v>58.049300000000002</v>
      </c>
      <c r="O38">
        <v>411.851</v>
      </c>
    </row>
    <row r="39" spans="1:15" x14ac:dyDescent="0.2">
      <c r="A39" s="2">
        <v>37</v>
      </c>
      <c r="B39">
        <v>-11.629300000000001</v>
      </c>
      <c r="C39">
        <v>413.08199999999999</v>
      </c>
      <c r="D39">
        <v>-3.1846399999999999</v>
      </c>
      <c r="E39">
        <v>421.82</v>
      </c>
      <c r="F39">
        <v>-10.9613</v>
      </c>
      <c r="G39">
        <v>272.08699999999999</v>
      </c>
      <c r="H39">
        <v>-17.454699999999999</v>
      </c>
      <c r="I39">
        <v>381.13400000000001</v>
      </c>
      <c r="J39">
        <v>-22.679200000000002</v>
      </c>
      <c r="K39">
        <v>358.048</v>
      </c>
      <c r="L39">
        <v>5.1113</v>
      </c>
      <c r="M39">
        <v>362.14299999999997</v>
      </c>
      <c r="N39">
        <v>58.9998</v>
      </c>
      <c r="O39">
        <v>412.47500000000002</v>
      </c>
    </row>
    <row r="40" spans="1:15" x14ac:dyDescent="0.2">
      <c r="A40" s="1">
        <v>38</v>
      </c>
      <c r="B40">
        <v>-13.2498</v>
      </c>
      <c r="C40">
        <v>414.262</v>
      </c>
      <c r="D40">
        <v>-3.30613</v>
      </c>
      <c r="E40">
        <v>420.92200000000003</v>
      </c>
      <c r="F40">
        <v>-9.3815000000000008</v>
      </c>
      <c r="G40">
        <v>267.67399999999998</v>
      </c>
      <c r="H40">
        <v>-15.9095</v>
      </c>
      <c r="I40">
        <v>387.1</v>
      </c>
      <c r="J40">
        <v>-22.836099999999998</v>
      </c>
      <c r="K40">
        <v>353.81700000000001</v>
      </c>
      <c r="L40">
        <v>3.2107999999999999</v>
      </c>
      <c r="M40">
        <v>353.339</v>
      </c>
      <c r="N40">
        <v>58.1982</v>
      </c>
      <c r="O40">
        <v>413.09899999999999</v>
      </c>
    </row>
    <row r="41" spans="1:15" x14ac:dyDescent="0.2">
      <c r="A41" s="2">
        <v>39</v>
      </c>
      <c r="B41">
        <v>-14.6029</v>
      </c>
      <c r="C41">
        <v>415.28199999999998</v>
      </c>
      <c r="D41">
        <v>-3.4276200000000001</v>
      </c>
      <c r="E41">
        <v>416.97399999999999</v>
      </c>
      <c r="F41">
        <v>-7.8437000000000001</v>
      </c>
      <c r="G41">
        <v>263.26100000000002</v>
      </c>
      <c r="H41">
        <v>-16.234999999999999</v>
      </c>
      <c r="I41">
        <v>385.67700000000002</v>
      </c>
      <c r="J41">
        <v>-17.181699999999999</v>
      </c>
      <c r="K41">
        <v>350.12900000000002</v>
      </c>
      <c r="L41">
        <v>3.2218</v>
      </c>
      <c r="M41">
        <v>345.108</v>
      </c>
      <c r="N41">
        <v>56.3371</v>
      </c>
      <c r="O41">
        <v>413.72300000000001</v>
      </c>
    </row>
    <row r="42" spans="1:15" x14ac:dyDescent="0.2">
      <c r="A42" s="1">
        <v>40</v>
      </c>
      <c r="B42">
        <v>-16.302499999999998</v>
      </c>
      <c r="C42">
        <v>418.12700000000001</v>
      </c>
      <c r="D42">
        <v>-3.5491100000000002</v>
      </c>
      <c r="E42">
        <v>416.29599999999999</v>
      </c>
      <c r="F42">
        <v>-5.2865000000000002</v>
      </c>
      <c r="G42">
        <v>259.601</v>
      </c>
      <c r="H42">
        <v>-16.338799999999999</v>
      </c>
      <c r="I42">
        <v>385.64400000000001</v>
      </c>
      <c r="J42">
        <v>2.7050999999999998</v>
      </c>
      <c r="K42">
        <v>350.19799999999998</v>
      </c>
      <c r="L42">
        <v>5.9280999999999997</v>
      </c>
      <c r="M42">
        <v>342.87099999999998</v>
      </c>
      <c r="N42">
        <v>54.960099999999997</v>
      </c>
      <c r="O42">
        <v>414.34800000000001</v>
      </c>
    </row>
    <row r="43" spans="1:15" x14ac:dyDescent="0.2">
      <c r="A43" s="2">
        <v>41</v>
      </c>
      <c r="B43">
        <v>-16.491</v>
      </c>
      <c r="C43">
        <v>421.60199999999998</v>
      </c>
      <c r="D43">
        <v>-3.6705999999999999</v>
      </c>
      <c r="E43">
        <v>417.12900000000002</v>
      </c>
      <c r="F43">
        <v>-2.1343999999999999</v>
      </c>
      <c r="G43">
        <v>265.62900000000002</v>
      </c>
      <c r="H43">
        <v>-15.9795</v>
      </c>
      <c r="I43">
        <v>382.714</v>
      </c>
      <c r="J43">
        <v>-2.4361000000000002</v>
      </c>
      <c r="K43">
        <v>358.55599999999998</v>
      </c>
      <c r="L43">
        <v>6.7472000000000003</v>
      </c>
      <c r="M43">
        <v>343.45800000000003</v>
      </c>
      <c r="N43">
        <v>54.417200000000001</v>
      </c>
      <c r="O43">
        <v>414.97199999999998</v>
      </c>
    </row>
    <row r="44" spans="1:15" x14ac:dyDescent="0.2">
      <c r="A44" s="1">
        <v>42</v>
      </c>
      <c r="B44">
        <v>-15.8001</v>
      </c>
      <c r="C44">
        <v>423.83600000000001</v>
      </c>
      <c r="D44">
        <v>-3.79209</v>
      </c>
      <c r="E44">
        <v>419.197</v>
      </c>
      <c r="F44">
        <v>0.96389999999999998</v>
      </c>
      <c r="G44">
        <v>264.00099999999998</v>
      </c>
      <c r="H44">
        <v>-16.129300000000001</v>
      </c>
      <c r="I44">
        <v>379.964</v>
      </c>
      <c r="J44">
        <v>-16.760899999999999</v>
      </c>
      <c r="K44">
        <v>369.33100000000002</v>
      </c>
      <c r="L44">
        <v>6.0327000000000002</v>
      </c>
      <c r="M44">
        <v>344.57499999999999</v>
      </c>
      <c r="N44">
        <v>55.151400000000002</v>
      </c>
      <c r="O44">
        <v>415.596</v>
      </c>
    </row>
    <row r="45" spans="1:15" x14ac:dyDescent="0.2">
      <c r="A45" s="2">
        <v>43</v>
      </c>
      <c r="B45">
        <v>-15.3711</v>
      </c>
      <c r="C45">
        <v>423.89400000000001</v>
      </c>
      <c r="D45">
        <v>-3.9135800000000001</v>
      </c>
      <c r="E45">
        <v>427.68599999999998</v>
      </c>
      <c r="F45">
        <v>2.2288000000000001</v>
      </c>
      <c r="G45">
        <v>261.86099999999999</v>
      </c>
      <c r="H45">
        <v>-15.017099999999999</v>
      </c>
      <c r="I45">
        <v>380.35300000000001</v>
      </c>
      <c r="J45">
        <v>-19.957000000000001</v>
      </c>
      <c r="K45">
        <v>372.86200000000002</v>
      </c>
      <c r="L45">
        <v>6.0145999999999997</v>
      </c>
      <c r="M45">
        <v>344.43400000000003</v>
      </c>
      <c r="N45">
        <v>54.5244</v>
      </c>
      <c r="O45">
        <v>416.22</v>
      </c>
    </row>
    <row r="46" spans="1:15" x14ac:dyDescent="0.2">
      <c r="A46" s="1">
        <v>44</v>
      </c>
      <c r="B46">
        <v>-14.9421</v>
      </c>
      <c r="C46">
        <v>427.05099999999999</v>
      </c>
      <c r="D46">
        <v>-4.0350700000000002</v>
      </c>
      <c r="E46">
        <v>433.95600000000002</v>
      </c>
      <c r="F46">
        <v>-0.52559999999999996</v>
      </c>
      <c r="G46">
        <v>262.48099999999999</v>
      </c>
      <c r="H46">
        <v>-14.7628</v>
      </c>
      <c r="I46">
        <v>385.15600000000001</v>
      </c>
      <c r="J46">
        <v>-20.780899999999999</v>
      </c>
      <c r="K46">
        <v>371.05599999999998</v>
      </c>
      <c r="L46">
        <v>6.3791000000000002</v>
      </c>
      <c r="M46">
        <v>341.11099999999999</v>
      </c>
      <c r="N46">
        <v>55.424599999999998</v>
      </c>
      <c r="O46">
        <v>416.84399999999999</v>
      </c>
    </row>
    <row r="47" spans="1:15" x14ac:dyDescent="0.2">
      <c r="A47" s="2">
        <v>45</v>
      </c>
      <c r="B47">
        <v>-14.5131</v>
      </c>
      <c r="C47">
        <v>430.15499999999997</v>
      </c>
      <c r="D47">
        <v>-4.1565599999999998</v>
      </c>
      <c r="E47">
        <v>428.96600000000001</v>
      </c>
      <c r="F47">
        <v>-7.1272000000000002</v>
      </c>
      <c r="G47">
        <v>263.75299999999999</v>
      </c>
      <c r="H47">
        <v>-15.3323</v>
      </c>
      <c r="I47">
        <v>389.65600000000001</v>
      </c>
      <c r="J47">
        <v>-19.769300000000001</v>
      </c>
      <c r="K47">
        <v>368.06599999999997</v>
      </c>
      <c r="L47">
        <v>4.6077000000000004</v>
      </c>
      <c r="M47">
        <v>335.98700000000002</v>
      </c>
      <c r="N47">
        <v>55.917299999999997</v>
      </c>
      <c r="O47">
        <v>417.46800000000002</v>
      </c>
    </row>
    <row r="48" spans="1:15" x14ac:dyDescent="0.2">
      <c r="A48" s="1">
        <v>46</v>
      </c>
      <c r="B48">
        <v>-14.084199999999999</v>
      </c>
      <c r="C48">
        <v>430.18299999999999</v>
      </c>
      <c r="D48">
        <v>-4.2780500000000004</v>
      </c>
      <c r="E48">
        <v>424.11099999999999</v>
      </c>
      <c r="F48">
        <v>-8.1427999999999994</v>
      </c>
      <c r="G48">
        <v>268.71300000000002</v>
      </c>
      <c r="H48">
        <v>-14.3507</v>
      </c>
      <c r="I48">
        <v>388.42700000000002</v>
      </c>
      <c r="J48">
        <v>-19.718499999999999</v>
      </c>
      <c r="K48">
        <v>368.54199999999997</v>
      </c>
      <c r="L48">
        <v>2.9754</v>
      </c>
      <c r="M48">
        <v>338.53</v>
      </c>
      <c r="N48">
        <v>54.960299999999997</v>
      </c>
      <c r="O48">
        <v>418.09199999999998</v>
      </c>
    </row>
    <row r="49" spans="1:15" x14ac:dyDescent="0.2">
      <c r="A49" s="2">
        <v>47</v>
      </c>
      <c r="B49">
        <v>-13.655200000000001</v>
      </c>
      <c r="C49">
        <v>436.40499999999997</v>
      </c>
      <c r="D49">
        <v>-4.39954</v>
      </c>
      <c r="E49">
        <v>423.22300000000001</v>
      </c>
      <c r="F49">
        <v>-6.6611000000000002</v>
      </c>
      <c r="G49">
        <v>274.70800000000003</v>
      </c>
      <c r="H49">
        <v>-14.295400000000001</v>
      </c>
      <c r="I49">
        <v>390.55399999999997</v>
      </c>
      <c r="J49">
        <v>-20.830200000000001</v>
      </c>
      <c r="K49">
        <v>359.00599999999997</v>
      </c>
      <c r="L49">
        <v>1.3131999999999999</v>
      </c>
      <c r="M49">
        <v>338.28899999999999</v>
      </c>
      <c r="N49">
        <v>55.5381</v>
      </c>
      <c r="O49">
        <v>418.71600000000001</v>
      </c>
    </row>
    <row r="50" spans="1:15" x14ac:dyDescent="0.2">
      <c r="A50" s="1">
        <v>48</v>
      </c>
      <c r="B50">
        <v>-13.2262</v>
      </c>
      <c r="C50">
        <v>439.38900000000001</v>
      </c>
      <c r="D50">
        <v>-4.5210299999999997</v>
      </c>
      <c r="E50">
        <v>427.661</v>
      </c>
      <c r="F50">
        <v>-4.2397</v>
      </c>
      <c r="G50">
        <v>275.10000000000002</v>
      </c>
      <c r="H50">
        <v>-14.834199999999999</v>
      </c>
      <c r="I50">
        <v>390.59399999999999</v>
      </c>
      <c r="J50">
        <v>-21.4895</v>
      </c>
      <c r="K50">
        <v>355.51299999999998</v>
      </c>
      <c r="L50">
        <v>1.8080000000000001</v>
      </c>
      <c r="M50">
        <v>350.13099999999997</v>
      </c>
      <c r="N50">
        <v>54.154899999999998</v>
      </c>
      <c r="O50">
        <v>419.34</v>
      </c>
    </row>
    <row r="51" spans="1:15" x14ac:dyDescent="0.2">
      <c r="A51" s="2">
        <v>49</v>
      </c>
      <c r="B51">
        <v>-12.7972</v>
      </c>
      <c r="C51">
        <v>437.45299999999997</v>
      </c>
      <c r="D51">
        <v>-4.6425200000000002</v>
      </c>
      <c r="E51">
        <v>434.77100000000002</v>
      </c>
      <c r="F51">
        <v>-1.9469000000000001</v>
      </c>
      <c r="G51">
        <v>271.66699999999997</v>
      </c>
      <c r="H51">
        <v>-11.465999999999999</v>
      </c>
      <c r="I51">
        <v>391.637</v>
      </c>
      <c r="J51">
        <v>-22.351900000000001</v>
      </c>
      <c r="K51">
        <v>356.77499999999998</v>
      </c>
      <c r="L51">
        <v>4.2798999999999996</v>
      </c>
      <c r="M51">
        <v>369.27800000000002</v>
      </c>
      <c r="N51">
        <v>50.595100000000002</v>
      </c>
      <c r="O51">
        <v>419.964</v>
      </c>
    </row>
    <row r="52" spans="1:15" x14ac:dyDescent="0.2">
      <c r="A52" s="1">
        <v>50</v>
      </c>
      <c r="B52">
        <v>-12.3682</v>
      </c>
      <c r="C52">
        <v>436.84500000000003</v>
      </c>
      <c r="D52">
        <v>-4.7640099999999999</v>
      </c>
      <c r="E52">
        <v>450.54700000000003</v>
      </c>
      <c r="F52">
        <v>5.7332999999999998</v>
      </c>
      <c r="G52">
        <v>267.34899999999999</v>
      </c>
      <c r="H52">
        <v>-2.1120999999999999</v>
      </c>
      <c r="I52">
        <v>392.34300000000002</v>
      </c>
      <c r="J52">
        <v>-21.7973</v>
      </c>
      <c r="K52">
        <v>360.95299999999997</v>
      </c>
      <c r="L52">
        <v>5.0075000000000003</v>
      </c>
      <c r="M52">
        <v>354.33600000000001</v>
      </c>
      <c r="N52">
        <v>50.76</v>
      </c>
      <c r="O52">
        <v>420.58800000000002</v>
      </c>
    </row>
    <row r="53" spans="1:15" x14ac:dyDescent="0.2">
      <c r="A53" s="2">
        <v>51</v>
      </c>
      <c r="B53">
        <v>-15.443899999999999</v>
      </c>
      <c r="C53">
        <v>433.49700000000001</v>
      </c>
      <c r="D53">
        <v>-4.8855000000000004</v>
      </c>
      <c r="E53">
        <v>464.13900000000001</v>
      </c>
      <c r="F53">
        <v>18.055499999999999</v>
      </c>
      <c r="G53">
        <v>262.46100000000001</v>
      </c>
      <c r="H53">
        <v>8.6691000000000003</v>
      </c>
      <c r="I53">
        <v>388.59300000000002</v>
      </c>
      <c r="J53">
        <v>-21.7758</v>
      </c>
      <c r="K53">
        <v>364.58199999999999</v>
      </c>
      <c r="L53">
        <v>6.5810000000000004</v>
      </c>
      <c r="M53">
        <v>353.19499999999999</v>
      </c>
      <c r="N53">
        <v>54.816499999999998</v>
      </c>
      <c r="O53">
        <v>342.87099999999998</v>
      </c>
    </row>
    <row r="54" spans="1:15" x14ac:dyDescent="0.2">
      <c r="A54" s="1">
        <v>52</v>
      </c>
      <c r="B54">
        <v>-16.831</v>
      </c>
      <c r="C54">
        <v>429.48399999999998</v>
      </c>
      <c r="D54">
        <v>-5.2385999999999999</v>
      </c>
      <c r="E54">
        <v>455.26600000000002</v>
      </c>
      <c r="F54">
        <v>25.013300000000001</v>
      </c>
      <c r="G54">
        <v>259.77</v>
      </c>
      <c r="H54">
        <v>-5.5997000000000003</v>
      </c>
      <c r="I54">
        <v>384.1</v>
      </c>
      <c r="J54">
        <v>-21.614100000000001</v>
      </c>
      <c r="K54">
        <v>365.54300000000001</v>
      </c>
      <c r="L54">
        <v>7.3886000000000003</v>
      </c>
      <c r="M54">
        <v>351.39299999999997</v>
      </c>
      <c r="N54">
        <v>56.769799999999996</v>
      </c>
      <c r="O54">
        <v>343.45800000000003</v>
      </c>
    </row>
    <row r="55" spans="1:15" x14ac:dyDescent="0.2">
      <c r="A55" s="2">
        <v>53</v>
      </c>
      <c r="B55">
        <v>-16.4895</v>
      </c>
      <c r="C55">
        <v>428.23099999999999</v>
      </c>
      <c r="D55">
        <v>-4.5773999999999999</v>
      </c>
      <c r="E55">
        <v>439.70100000000002</v>
      </c>
      <c r="F55">
        <v>21.076699999999999</v>
      </c>
      <c r="G55">
        <v>258.67500000000001</v>
      </c>
      <c r="H55">
        <v>-13.9154</v>
      </c>
      <c r="I55">
        <v>380.959</v>
      </c>
      <c r="J55">
        <v>-20.3766</v>
      </c>
      <c r="K55">
        <v>363.90600000000001</v>
      </c>
      <c r="L55">
        <v>7.2586000000000004</v>
      </c>
      <c r="M55">
        <v>353.27699999999999</v>
      </c>
      <c r="N55">
        <v>57.337699999999998</v>
      </c>
      <c r="O55">
        <v>344.57499999999999</v>
      </c>
    </row>
    <row r="56" spans="1:15" x14ac:dyDescent="0.2">
      <c r="A56" s="1">
        <v>54</v>
      </c>
      <c r="B56">
        <v>-14.5364</v>
      </c>
      <c r="C56">
        <v>427.68900000000002</v>
      </c>
      <c r="D56">
        <v>-4.8499999999999996</v>
      </c>
      <c r="E56">
        <v>434.71800000000002</v>
      </c>
      <c r="F56">
        <v>10.8079</v>
      </c>
      <c r="G56">
        <v>261.72500000000002</v>
      </c>
      <c r="H56">
        <v>-15.138299999999999</v>
      </c>
      <c r="I56">
        <v>378.44600000000003</v>
      </c>
      <c r="J56">
        <v>-20.0153</v>
      </c>
      <c r="K56">
        <v>364.46499999999997</v>
      </c>
      <c r="L56">
        <v>6.6779000000000002</v>
      </c>
      <c r="M56">
        <v>357.315</v>
      </c>
      <c r="N56">
        <v>69.834699999999998</v>
      </c>
      <c r="O56">
        <v>344.43400000000003</v>
      </c>
    </row>
    <row r="57" spans="1:15" x14ac:dyDescent="0.2">
      <c r="A57" s="2">
        <v>55</v>
      </c>
      <c r="B57">
        <v>-12.904199999999999</v>
      </c>
      <c r="C57">
        <v>425.79399999999998</v>
      </c>
      <c r="D57">
        <v>-5.2603</v>
      </c>
      <c r="E57">
        <v>437.565</v>
      </c>
      <c r="F57">
        <v>3.0707</v>
      </c>
      <c r="G57">
        <v>263.839</v>
      </c>
      <c r="H57">
        <v>-14.6616</v>
      </c>
      <c r="I57">
        <v>385.15300000000002</v>
      </c>
      <c r="J57">
        <v>-20.4879</v>
      </c>
      <c r="K57">
        <v>366.15600000000001</v>
      </c>
      <c r="L57">
        <v>5.5660999999999996</v>
      </c>
      <c r="M57">
        <v>357.92700000000002</v>
      </c>
      <c r="N57">
        <v>64.441400000000002</v>
      </c>
      <c r="O57">
        <v>341.11099999999999</v>
      </c>
    </row>
    <row r="58" spans="1:15" x14ac:dyDescent="0.2">
      <c r="A58" s="1">
        <v>56</v>
      </c>
      <c r="B58">
        <v>-12.5052</v>
      </c>
      <c r="C58">
        <v>426.43099999999998</v>
      </c>
      <c r="D58">
        <v>-5.3780000000000001</v>
      </c>
      <c r="E58">
        <v>442.012</v>
      </c>
      <c r="F58">
        <v>0.58760000000000001</v>
      </c>
      <c r="G58">
        <v>259.11599999999999</v>
      </c>
      <c r="H58">
        <v>-13.7012</v>
      </c>
      <c r="I58">
        <v>388.90499999999997</v>
      </c>
      <c r="J58">
        <v>-20.900700000000001</v>
      </c>
      <c r="K58">
        <v>365.63499999999999</v>
      </c>
      <c r="L58">
        <v>3.4752999999999998</v>
      </c>
      <c r="M58">
        <v>455.142</v>
      </c>
      <c r="N58">
        <v>55.240499999999997</v>
      </c>
      <c r="O58">
        <v>335.98700000000002</v>
      </c>
    </row>
    <row r="59" spans="1:15" x14ac:dyDescent="0.2">
      <c r="A59" s="2">
        <v>57</v>
      </c>
      <c r="B59">
        <v>-13.499000000000001</v>
      </c>
      <c r="C59">
        <v>428.38299999999998</v>
      </c>
      <c r="D59">
        <v>-5.8803000000000001</v>
      </c>
      <c r="E59">
        <v>442.05700000000002</v>
      </c>
      <c r="F59">
        <v>0.88390000000000002</v>
      </c>
      <c r="G59">
        <v>259.56099999999998</v>
      </c>
      <c r="H59">
        <v>-12.535600000000001</v>
      </c>
      <c r="I59">
        <v>406.02300000000002</v>
      </c>
      <c r="J59">
        <v>-21.268699999999999</v>
      </c>
      <c r="K59">
        <v>360.221</v>
      </c>
      <c r="L59">
        <v>3.4066000000000001</v>
      </c>
      <c r="M59">
        <v>451.13499999999999</v>
      </c>
      <c r="N59">
        <v>54.467399999999998</v>
      </c>
      <c r="O59">
        <v>424.95600000000002</v>
      </c>
    </row>
    <row r="60" spans="1:15" x14ac:dyDescent="0.2">
      <c r="A60" s="1">
        <v>58</v>
      </c>
      <c r="B60">
        <v>-13.602600000000001</v>
      </c>
      <c r="C60">
        <v>429.82600000000002</v>
      </c>
      <c r="D60">
        <v>-5.4622999999999999</v>
      </c>
      <c r="E60">
        <v>437.584</v>
      </c>
      <c r="F60">
        <v>15.8956</v>
      </c>
      <c r="G60">
        <v>258.39400000000001</v>
      </c>
      <c r="H60">
        <v>-12.0945</v>
      </c>
      <c r="I60">
        <v>453.62200000000001</v>
      </c>
      <c r="J60">
        <v>-20.034400000000002</v>
      </c>
      <c r="K60">
        <v>356</v>
      </c>
      <c r="L60">
        <v>3.8944999999999999</v>
      </c>
      <c r="M60">
        <v>445.661</v>
      </c>
      <c r="N60">
        <v>69.423100000000005</v>
      </c>
      <c r="O60">
        <v>425.58</v>
      </c>
    </row>
    <row r="61" spans="1:15" x14ac:dyDescent="0.2">
      <c r="A61" s="2">
        <v>59</v>
      </c>
      <c r="B61">
        <v>-14.027900000000001</v>
      </c>
      <c r="C61">
        <v>431.899</v>
      </c>
      <c r="D61">
        <v>-5.4081000000000001</v>
      </c>
      <c r="E61">
        <v>433.64499999999998</v>
      </c>
      <c r="F61">
        <v>27.170400000000001</v>
      </c>
      <c r="G61">
        <v>259.35399999999998</v>
      </c>
      <c r="H61">
        <v>-8.4543999999999997</v>
      </c>
      <c r="I61">
        <v>488.77699999999999</v>
      </c>
      <c r="J61">
        <v>-19.524699999999999</v>
      </c>
      <c r="K61">
        <v>360.553</v>
      </c>
      <c r="L61">
        <v>5.5285000000000002</v>
      </c>
      <c r="M61">
        <v>438.82499999999999</v>
      </c>
      <c r="N61">
        <v>76.429500000000004</v>
      </c>
      <c r="O61">
        <v>426.20400000000001</v>
      </c>
    </row>
    <row r="62" spans="1:15" x14ac:dyDescent="0.2">
      <c r="A62" s="1">
        <v>60</v>
      </c>
      <c r="B62">
        <v>-2.5354999999999999</v>
      </c>
      <c r="C62">
        <v>431.815</v>
      </c>
      <c r="D62">
        <v>-5.3459000000000003</v>
      </c>
      <c r="E62">
        <v>430.24799999999999</v>
      </c>
      <c r="F62">
        <v>9.0571999999999999</v>
      </c>
      <c r="G62">
        <v>261.30099999999999</v>
      </c>
      <c r="H62">
        <v>-8.8355999999999995</v>
      </c>
      <c r="I62">
        <v>505.71199999999999</v>
      </c>
      <c r="J62">
        <v>-18.441800000000001</v>
      </c>
      <c r="K62">
        <v>367.60700000000003</v>
      </c>
      <c r="L62">
        <v>8.3965999999999994</v>
      </c>
      <c r="M62">
        <v>437.50900000000001</v>
      </c>
      <c r="N62">
        <v>73.7654</v>
      </c>
      <c r="O62">
        <v>426.02100000000002</v>
      </c>
    </row>
    <row r="64" spans="1:15" x14ac:dyDescent="0.2">
      <c r="A64" t="s">
        <v>32</v>
      </c>
      <c r="B64">
        <f>AVERAGE(B2:B62)</f>
        <v>-10.385554918032783</v>
      </c>
      <c r="C64">
        <f t="shared" ref="C64" si="0">AVERAGE(C2:C62)</f>
        <v>419.69152459016397</v>
      </c>
      <c r="D64">
        <f t="shared" ref="D64:M64" si="1">AVERAGE(D2:D62)</f>
        <v>-1.4185204918032788</v>
      </c>
      <c r="E64">
        <f t="shared" si="1"/>
        <v>427.80031147540984</v>
      </c>
      <c r="F64">
        <f t="shared" si="1"/>
        <v>6.5610622950819675</v>
      </c>
      <c r="G64">
        <f t="shared" si="1"/>
        <v>277.70377049180331</v>
      </c>
      <c r="H64">
        <f t="shared" si="1"/>
        <v>-12.82242786885246</v>
      </c>
      <c r="I64">
        <f t="shared" si="1"/>
        <v>392.65583606557368</v>
      </c>
      <c r="J64">
        <f t="shared" si="1"/>
        <v>-16.833377049180328</v>
      </c>
      <c r="K64">
        <f t="shared" si="1"/>
        <v>369.9800983606558</v>
      </c>
      <c r="L64">
        <f t="shared" si="1"/>
        <v>14.6193131147541</v>
      </c>
      <c r="M64">
        <f t="shared" si="1"/>
        <v>359.76818032786866</v>
      </c>
      <c r="N64">
        <f>AVERAGE(N2:N62)</f>
        <v>59.388957377049188</v>
      </c>
      <c r="O64">
        <f>AVERAGE(O2:O62)</f>
        <v>401.81631147540998</v>
      </c>
    </row>
    <row r="66" spans="1:15" x14ac:dyDescent="0.2">
      <c r="A66" t="s">
        <v>33</v>
      </c>
      <c r="C66">
        <f>C64-B64</f>
        <v>430.07707950819673</v>
      </c>
      <c r="E66">
        <f>E64-D64</f>
        <v>429.21883196721313</v>
      </c>
      <c r="G66">
        <f>G64-F64</f>
        <v>271.14270819672134</v>
      </c>
      <c r="I66">
        <f>I64-H64</f>
        <v>405.47826393442614</v>
      </c>
      <c r="K66">
        <f>K64-J64</f>
        <v>386.81347540983614</v>
      </c>
      <c r="M66">
        <f>M64-L64</f>
        <v>345.14886721311456</v>
      </c>
      <c r="O66">
        <f>O64-N64</f>
        <v>342.42735409836081</v>
      </c>
    </row>
    <row r="69" spans="1:15" x14ac:dyDescent="0.2">
      <c r="K69" s="3"/>
    </row>
    <row r="70" spans="1:15" x14ac:dyDescent="0.2">
      <c r="J70" s="3"/>
      <c r="K70" s="3"/>
    </row>
    <row r="71" spans="1:15" x14ac:dyDescent="0.2">
      <c r="J71" s="3"/>
      <c r="K71" s="3"/>
    </row>
    <row r="72" spans="1:15" x14ac:dyDescent="0.2">
      <c r="J72" s="3"/>
      <c r="K72" s="3"/>
      <c r="L72" s="7"/>
    </row>
    <row r="73" spans="1:15" x14ac:dyDescent="0.2">
      <c r="E73" s="7"/>
      <c r="G73" s="7"/>
      <c r="J73" s="3"/>
      <c r="K73" s="3"/>
      <c r="L73" s="4"/>
    </row>
    <row r="74" spans="1:15" x14ac:dyDescent="0.2">
      <c r="E74" s="4"/>
      <c r="G74" s="4"/>
      <c r="J74" s="3"/>
      <c r="K74" s="4"/>
    </row>
    <row r="75" spans="1:15" x14ac:dyDescent="0.2">
      <c r="J75" s="3"/>
    </row>
    <row r="76" spans="1:15" x14ac:dyDescent="0.2">
      <c r="J76" s="3"/>
      <c r="K76" s="3"/>
    </row>
    <row r="77" spans="1:15" x14ac:dyDescent="0.2">
      <c r="J77" s="3"/>
      <c r="K77" s="3"/>
    </row>
    <row r="78" spans="1:15" x14ac:dyDescent="0.2">
      <c r="J78" s="3"/>
      <c r="K78" s="3"/>
    </row>
    <row r="79" spans="1:15" x14ac:dyDescent="0.2">
      <c r="J79" s="3"/>
      <c r="K79" s="3"/>
    </row>
    <row r="80" spans="1:15" x14ac:dyDescent="0.2">
      <c r="J80" s="3"/>
      <c r="K80" s="3"/>
    </row>
    <row r="81" spans="10:11" x14ac:dyDescent="0.2">
      <c r="J81" s="3"/>
    </row>
    <row r="82" spans="10:11" x14ac:dyDescent="0.2">
      <c r="J82" s="3"/>
      <c r="K82" s="3"/>
    </row>
    <row r="83" spans="10:11" x14ac:dyDescent="0.2">
      <c r="J83" s="3"/>
      <c r="K83" s="3"/>
    </row>
    <row r="84" spans="10:11" x14ac:dyDescent="0.2">
      <c r="J84" s="3"/>
      <c r="K84" s="3"/>
    </row>
    <row r="85" spans="10:11" x14ac:dyDescent="0.2">
      <c r="J85" s="3"/>
      <c r="K85" s="3"/>
    </row>
    <row r="86" spans="10:11" x14ac:dyDescent="0.2">
      <c r="J86" s="3"/>
      <c r="K86" s="3"/>
    </row>
    <row r="87" spans="10:11" x14ac:dyDescent="0.2">
      <c r="J87" s="3"/>
      <c r="K87" s="5"/>
    </row>
    <row r="88" spans="10:11" x14ac:dyDescent="0.2">
      <c r="J88" s="3"/>
      <c r="K88" s="5"/>
    </row>
    <row r="89" spans="10:11" x14ac:dyDescent="0.2">
      <c r="J89" s="3"/>
      <c r="K89" s="5"/>
    </row>
    <row r="90" spans="10:11" x14ac:dyDescent="0.2">
      <c r="J90" s="3"/>
      <c r="K90" s="5"/>
    </row>
    <row r="91" spans="10:11" x14ac:dyDescent="0.2">
      <c r="J91" s="3"/>
      <c r="K91" s="5"/>
    </row>
    <row r="92" spans="10:11" x14ac:dyDescent="0.2">
      <c r="J92" s="3"/>
      <c r="K92" s="5"/>
    </row>
    <row r="93" spans="10:11" x14ac:dyDescent="0.2">
      <c r="J93" s="3"/>
      <c r="K93" s="5"/>
    </row>
    <row r="94" spans="10:11" x14ac:dyDescent="0.2">
      <c r="J94" s="3"/>
      <c r="K94" s="5"/>
    </row>
    <row r="95" spans="10:11" x14ac:dyDescent="0.2">
      <c r="J95" s="3"/>
      <c r="K95" s="5"/>
    </row>
    <row r="96" spans="10:11" x14ac:dyDescent="0.2">
      <c r="J96" s="3"/>
      <c r="K96" s="5"/>
    </row>
    <row r="97" spans="10:11" x14ac:dyDescent="0.2">
      <c r="J97" s="3"/>
      <c r="K97" s="5"/>
    </row>
    <row r="98" spans="10:11" x14ac:dyDescent="0.2">
      <c r="J98" s="3"/>
      <c r="K98" s="5"/>
    </row>
    <row r="99" spans="10:11" x14ac:dyDescent="0.2">
      <c r="J99" s="3"/>
      <c r="K99" s="5"/>
    </row>
    <row r="100" spans="10:11" x14ac:dyDescent="0.2">
      <c r="J100" s="3"/>
      <c r="K100" s="5"/>
    </row>
    <row r="101" spans="10:11" x14ac:dyDescent="0.2">
      <c r="J101" s="3"/>
      <c r="K101" s="5"/>
    </row>
    <row r="102" spans="10:11" x14ac:dyDescent="0.2">
      <c r="J102" s="3"/>
      <c r="K102" s="5"/>
    </row>
    <row r="103" spans="10:11" x14ac:dyDescent="0.2">
      <c r="J103" s="3"/>
      <c r="K103" s="5"/>
    </row>
    <row r="104" spans="10:11" x14ac:dyDescent="0.2">
      <c r="J104" s="3"/>
      <c r="K104" s="5"/>
    </row>
    <row r="105" spans="10:11" x14ac:dyDescent="0.2">
      <c r="J105" s="3"/>
      <c r="K105" s="6"/>
    </row>
    <row r="106" spans="10:11" x14ac:dyDescent="0.2">
      <c r="J106" s="3"/>
      <c r="K106" s="5"/>
    </row>
    <row r="107" spans="10:11" x14ac:dyDescent="0.2">
      <c r="J107" s="3"/>
      <c r="K107" s="5"/>
    </row>
    <row r="108" spans="10:11" x14ac:dyDescent="0.2">
      <c r="J108" s="3"/>
      <c r="K108" s="5"/>
    </row>
    <row r="109" spans="10:11" x14ac:dyDescent="0.2">
      <c r="J109" s="3"/>
      <c r="K109" s="5"/>
    </row>
    <row r="110" spans="10:11" x14ac:dyDescent="0.2">
      <c r="J110" s="3"/>
      <c r="K110" s="6"/>
    </row>
    <row r="111" spans="10:11" x14ac:dyDescent="0.2">
      <c r="J111" s="3"/>
      <c r="K111" s="6"/>
    </row>
    <row r="112" spans="10:11" x14ac:dyDescent="0.2">
      <c r="J112" s="3"/>
      <c r="K112" s="5"/>
    </row>
    <row r="113" spans="10:11" x14ac:dyDescent="0.2">
      <c r="J113" s="3"/>
      <c r="K113" s="5"/>
    </row>
    <row r="114" spans="10:11" x14ac:dyDescent="0.2">
      <c r="J114" s="3"/>
      <c r="K114" s="5"/>
    </row>
    <row r="115" spans="10:11" x14ac:dyDescent="0.2">
      <c r="J115" s="3"/>
      <c r="K115" s="5"/>
    </row>
    <row r="116" spans="10:11" x14ac:dyDescent="0.2">
      <c r="J116" s="3"/>
      <c r="K116" s="5"/>
    </row>
    <row r="117" spans="10:11" x14ac:dyDescent="0.2">
      <c r="J117" s="3"/>
      <c r="K117" s="5"/>
    </row>
    <row r="118" spans="10:11" x14ac:dyDescent="0.2">
      <c r="J118" s="3"/>
      <c r="K118" s="6"/>
    </row>
    <row r="119" spans="10:11" x14ac:dyDescent="0.2">
      <c r="J119" s="3"/>
      <c r="K119" s="5"/>
    </row>
    <row r="120" spans="10:11" x14ac:dyDescent="0.2">
      <c r="J120" s="3"/>
      <c r="K120" s="6"/>
    </row>
    <row r="121" spans="10:11" x14ac:dyDescent="0.2">
      <c r="J121" s="3"/>
      <c r="K121" s="5"/>
    </row>
    <row r="122" spans="10:11" x14ac:dyDescent="0.2">
      <c r="J122" s="3"/>
      <c r="K122" s="5"/>
    </row>
    <row r="123" spans="10:11" x14ac:dyDescent="0.2">
      <c r="J123" s="3"/>
      <c r="K123" s="5"/>
    </row>
    <row r="124" spans="10:11" x14ac:dyDescent="0.2">
      <c r="J124" s="3"/>
      <c r="K124" s="5"/>
    </row>
    <row r="125" spans="10:11" x14ac:dyDescent="0.2">
      <c r="J125" s="3"/>
      <c r="K125" s="5"/>
    </row>
    <row r="126" spans="10:11" x14ac:dyDescent="0.2">
      <c r="J126" s="3"/>
      <c r="K126" s="5"/>
    </row>
    <row r="127" spans="10:11" x14ac:dyDescent="0.2">
      <c r="J127" s="3"/>
      <c r="K127" s="6"/>
    </row>
    <row r="128" spans="10:11" x14ac:dyDescent="0.2">
      <c r="J128" s="3"/>
      <c r="K128" s="6"/>
    </row>
    <row r="129" spans="10:11" x14ac:dyDescent="0.2">
      <c r="J129" s="3"/>
      <c r="K129" s="5"/>
    </row>
    <row r="130" spans="10:11" x14ac:dyDescent="0.2">
      <c r="K130" s="6"/>
    </row>
    <row r="131" spans="10:11" x14ac:dyDescent="0.2">
      <c r="K131" s="6"/>
    </row>
    <row r="132" spans="10:11" x14ac:dyDescent="0.2">
      <c r="K132" s="6"/>
    </row>
    <row r="133" spans="10:11" x14ac:dyDescent="0.2">
      <c r="K133" s="6"/>
    </row>
    <row r="134" spans="10:11" x14ac:dyDescent="0.2">
      <c r="K134" s="6"/>
    </row>
    <row r="135" spans="10:11" x14ac:dyDescent="0.2">
      <c r="K135" s="6"/>
    </row>
    <row r="136" spans="10:11" x14ac:dyDescent="0.2">
      <c r="K136" s="6"/>
    </row>
    <row r="137" spans="10:11" x14ac:dyDescent="0.2">
      <c r="K137" s="6"/>
    </row>
    <row r="138" spans="10:11" x14ac:dyDescent="0.2">
      <c r="K138" s="6"/>
    </row>
    <row r="139" spans="10:11" x14ac:dyDescent="0.2">
      <c r="K139" s="6"/>
    </row>
    <row r="140" spans="10:11" x14ac:dyDescent="0.2">
      <c r="K140" s="6"/>
    </row>
    <row r="141" spans="10:11" x14ac:dyDescent="0.2">
      <c r="K141" s="6"/>
    </row>
    <row r="142" spans="10:11" x14ac:dyDescent="0.2">
      <c r="K142" s="6"/>
    </row>
    <row r="143" spans="10:11" x14ac:dyDescent="0.2">
      <c r="K143" s="6"/>
    </row>
    <row r="144" spans="10:11" x14ac:dyDescent="0.2">
      <c r="K144" s="6"/>
    </row>
    <row r="145" spans="11:11" x14ac:dyDescent="0.2">
      <c r="K145" s="6"/>
    </row>
    <row r="146" spans="11:11" x14ac:dyDescent="0.2">
      <c r="K146" s="6"/>
    </row>
    <row r="147" spans="11:11" x14ac:dyDescent="0.2">
      <c r="K147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74"/>
  <sheetViews>
    <sheetView topLeftCell="A30" workbookViewId="0">
      <selection activeCell="A64" sqref="A64:A66"/>
    </sheetView>
  </sheetViews>
  <sheetFormatPr baseColWidth="10" defaultRowHeight="15" x14ac:dyDescent="0.2"/>
  <cols>
    <col min="1" max="1" width="14" bestFit="1" customWidth="1"/>
    <col min="2" max="2" width="24.33203125" bestFit="1" customWidth="1"/>
    <col min="3" max="3" width="24" bestFit="1" customWidth="1"/>
    <col min="4" max="4" width="24.33203125" bestFit="1" customWidth="1"/>
    <col min="5" max="5" width="24" bestFit="1" customWidth="1"/>
    <col min="6" max="15" width="24.83203125" bestFit="1" customWidth="1"/>
  </cols>
  <sheetData>
    <row r="1" spans="1:15" x14ac:dyDescent="0.2">
      <c r="A1" t="s">
        <v>0</v>
      </c>
      <c r="B1" t="s">
        <v>29</v>
      </c>
      <c r="C1" t="s">
        <v>30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18</v>
      </c>
      <c r="O1" t="s">
        <v>19</v>
      </c>
    </row>
    <row r="2" spans="1:15" x14ac:dyDescent="0.2">
      <c r="A2" s="1">
        <v>0</v>
      </c>
      <c r="B2">
        <v>-0.745</v>
      </c>
      <c r="C2">
        <v>408.32900000000001</v>
      </c>
      <c r="D2">
        <v>22.057200000000002</v>
      </c>
      <c r="E2">
        <v>488.84300000000002</v>
      </c>
      <c r="F2">
        <v>15.482200000000001</v>
      </c>
      <c r="G2">
        <v>296.18400000000003</v>
      </c>
      <c r="H2">
        <v>32.739199999999997</v>
      </c>
      <c r="I2">
        <v>420.75700000000001</v>
      </c>
      <c r="J2">
        <v>22.3293</v>
      </c>
      <c r="K2">
        <v>409.07</v>
      </c>
      <c r="L2">
        <v>43.961199999999998</v>
      </c>
      <c r="M2">
        <v>376.46899999999999</v>
      </c>
      <c r="N2">
        <v>60.227499999999999</v>
      </c>
      <c r="O2">
        <v>376.85599999999999</v>
      </c>
    </row>
    <row r="3" spans="1:15" x14ac:dyDescent="0.2">
      <c r="A3" s="2">
        <v>1</v>
      </c>
      <c r="B3">
        <v>-2.0556999999999999</v>
      </c>
      <c r="C3">
        <v>407.32799999999997</v>
      </c>
      <c r="D3">
        <v>18.720800000000001</v>
      </c>
      <c r="E3">
        <v>491.35199999999998</v>
      </c>
      <c r="F3">
        <v>19.855599999999999</v>
      </c>
      <c r="G3">
        <v>288.08699999999999</v>
      </c>
      <c r="H3">
        <v>31.462700000000002</v>
      </c>
      <c r="I3">
        <v>417.00900000000001</v>
      </c>
      <c r="J3">
        <v>31.765699999999999</v>
      </c>
      <c r="K3">
        <v>400.85199999999998</v>
      </c>
      <c r="L3">
        <v>38.162500000000001</v>
      </c>
      <c r="M3">
        <v>381.16899999999998</v>
      </c>
      <c r="N3">
        <v>59.981499999999997</v>
      </c>
      <c r="O3">
        <v>377.30799999999999</v>
      </c>
    </row>
    <row r="4" spans="1:15" x14ac:dyDescent="0.2">
      <c r="A4" s="1">
        <v>2</v>
      </c>
      <c r="B4">
        <v>-2.4796</v>
      </c>
      <c r="C4">
        <v>405.68200000000002</v>
      </c>
      <c r="D4">
        <v>18.041599999999999</v>
      </c>
      <c r="E4">
        <v>490.54899999999998</v>
      </c>
      <c r="F4">
        <v>19.651299999999999</v>
      </c>
      <c r="G4">
        <v>285.666</v>
      </c>
      <c r="H4">
        <v>27.5761</v>
      </c>
      <c r="I4">
        <v>423.24900000000002</v>
      </c>
      <c r="J4">
        <v>35.321599999999997</v>
      </c>
      <c r="K4">
        <v>396.04</v>
      </c>
      <c r="L4">
        <v>44.194699999999997</v>
      </c>
      <c r="M4">
        <v>388.94900000000001</v>
      </c>
      <c r="N4">
        <v>69.207899999999995</v>
      </c>
      <c r="O4">
        <v>377.76</v>
      </c>
    </row>
    <row r="5" spans="1:15" x14ac:dyDescent="0.2">
      <c r="A5" s="2">
        <v>3</v>
      </c>
      <c r="B5">
        <v>-2.0983999999999998</v>
      </c>
      <c r="C5">
        <v>407.31799999999998</v>
      </c>
      <c r="D5">
        <v>17.630800000000001</v>
      </c>
      <c r="E5">
        <v>490.64600000000002</v>
      </c>
      <c r="F5">
        <v>19.446999999999999</v>
      </c>
      <c r="G5">
        <v>277.46600000000001</v>
      </c>
      <c r="H5">
        <v>28.234999999999999</v>
      </c>
      <c r="I5">
        <v>420.83600000000001</v>
      </c>
      <c r="J5">
        <v>39.675600000000003</v>
      </c>
      <c r="K5">
        <v>393.71899999999999</v>
      </c>
      <c r="L5">
        <v>57.712400000000002</v>
      </c>
      <c r="M5">
        <v>401.90300000000002</v>
      </c>
      <c r="N5">
        <v>59.489800000000002</v>
      </c>
      <c r="O5">
        <v>378.21199999999999</v>
      </c>
    </row>
    <row r="6" spans="1:15" x14ac:dyDescent="0.2">
      <c r="A6" s="1">
        <v>4</v>
      </c>
      <c r="B6">
        <v>-0.34849999999999998</v>
      </c>
      <c r="C6">
        <v>420.44</v>
      </c>
      <c r="D6">
        <v>21.654900000000001</v>
      </c>
      <c r="E6">
        <v>478.572</v>
      </c>
      <c r="F6">
        <v>19.242799999999999</v>
      </c>
      <c r="G6">
        <v>272.59899999999999</v>
      </c>
      <c r="H6">
        <v>34.3078</v>
      </c>
      <c r="I6">
        <v>421.101</v>
      </c>
      <c r="J6">
        <v>36.275799999999997</v>
      </c>
      <c r="K6">
        <v>398.916</v>
      </c>
      <c r="L6">
        <v>53.606499999999997</v>
      </c>
      <c r="M6">
        <v>401.964</v>
      </c>
      <c r="N6" s="8">
        <v>57.039200000000001</v>
      </c>
      <c r="O6">
        <v>378.66399999999999</v>
      </c>
    </row>
    <row r="7" spans="1:15" x14ac:dyDescent="0.2">
      <c r="A7" s="2">
        <v>5</v>
      </c>
      <c r="B7" s="7">
        <v>2.1932999999999998</v>
      </c>
      <c r="C7">
        <v>410.24700000000001</v>
      </c>
      <c r="D7">
        <v>20.872599999999998</v>
      </c>
      <c r="E7">
        <v>471.24599999999998</v>
      </c>
      <c r="F7">
        <v>19.038499999999999</v>
      </c>
      <c r="G7">
        <v>264.471</v>
      </c>
      <c r="H7">
        <v>34.0488</v>
      </c>
      <c r="I7">
        <v>417.14600000000002</v>
      </c>
      <c r="J7">
        <v>24.771100000000001</v>
      </c>
      <c r="K7">
        <v>396.59399999999999</v>
      </c>
      <c r="L7">
        <v>36.9069</v>
      </c>
      <c r="M7">
        <v>402.024</v>
      </c>
      <c r="N7" s="8">
        <v>60.068800000000003</v>
      </c>
      <c r="O7">
        <v>379.11599999999999</v>
      </c>
    </row>
    <row r="8" spans="1:15" x14ac:dyDescent="0.2">
      <c r="A8" s="1">
        <v>6</v>
      </c>
      <c r="B8" s="4">
        <v>2.1297000000000001</v>
      </c>
      <c r="C8">
        <v>429.50200000000001</v>
      </c>
      <c r="D8">
        <v>17.7577</v>
      </c>
      <c r="E8">
        <v>460.166</v>
      </c>
      <c r="F8">
        <v>18.834199999999999</v>
      </c>
      <c r="G8">
        <v>259.87099999999998</v>
      </c>
      <c r="H8">
        <v>25.8339</v>
      </c>
      <c r="I8">
        <v>415.67599999999999</v>
      </c>
      <c r="J8">
        <v>19.264500000000002</v>
      </c>
      <c r="K8">
        <v>398.07799999999997</v>
      </c>
      <c r="L8">
        <v>33.961300000000001</v>
      </c>
      <c r="M8">
        <v>402.084</v>
      </c>
      <c r="N8">
        <v>56.465299999999999</v>
      </c>
      <c r="O8">
        <v>379.56799999999998</v>
      </c>
    </row>
    <row r="9" spans="1:15" x14ac:dyDescent="0.2">
      <c r="A9" s="2">
        <v>7</v>
      </c>
      <c r="B9">
        <v>0.1203</v>
      </c>
      <c r="C9">
        <v>446.54199999999997</v>
      </c>
      <c r="D9">
        <v>16.859100000000002</v>
      </c>
      <c r="E9">
        <v>444.39699999999999</v>
      </c>
      <c r="F9">
        <v>18.629899999999999</v>
      </c>
      <c r="G9">
        <v>248.15199999999999</v>
      </c>
      <c r="H9">
        <v>23.170500000000001</v>
      </c>
      <c r="I9">
        <v>422.94600000000003</v>
      </c>
      <c r="J9">
        <v>16.327999999999999</v>
      </c>
      <c r="K9">
        <v>410.08499999999998</v>
      </c>
      <c r="L9">
        <v>88.877300000000005</v>
      </c>
      <c r="M9">
        <v>402.14400000000001</v>
      </c>
      <c r="N9">
        <v>50.967799999999997</v>
      </c>
      <c r="O9">
        <v>380.01900000000001</v>
      </c>
    </row>
    <row r="10" spans="1:15" x14ac:dyDescent="0.2">
      <c r="A10" s="1">
        <v>8</v>
      </c>
      <c r="B10">
        <v>-2.0874999999999999</v>
      </c>
      <c r="C10">
        <v>416.53300000000002</v>
      </c>
      <c r="D10">
        <v>16.214700000000001</v>
      </c>
      <c r="E10">
        <v>432.012</v>
      </c>
      <c r="F10">
        <v>18.425599999999999</v>
      </c>
      <c r="G10">
        <v>247.626</v>
      </c>
      <c r="H10">
        <v>22.704699999999999</v>
      </c>
      <c r="I10">
        <v>429.44200000000001</v>
      </c>
      <c r="J10">
        <v>24.048500000000001</v>
      </c>
      <c r="K10">
        <v>420.98399999999998</v>
      </c>
      <c r="L10">
        <v>82.928899999999999</v>
      </c>
      <c r="M10">
        <v>402.20400000000001</v>
      </c>
      <c r="N10">
        <v>55.522199999999998</v>
      </c>
      <c r="O10">
        <v>380.471</v>
      </c>
    </row>
    <row r="11" spans="1:15" x14ac:dyDescent="0.2">
      <c r="A11" s="2">
        <v>9</v>
      </c>
      <c r="B11">
        <v>-3.1183999999999998</v>
      </c>
      <c r="C11">
        <v>417.99700000000001</v>
      </c>
      <c r="D11">
        <v>15.4754</v>
      </c>
      <c r="E11">
        <v>431.25599999999997</v>
      </c>
      <c r="F11">
        <v>18.221399999999999</v>
      </c>
      <c r="G11">
        <v>243.30099999999999</v>
      </c>
      <c r="H11">
        <v>21.3185</v>
      </c>
      <c r="I11">
        <v>441.73500000000001</v>
      </c>
      <c r="J11">
        <v>22.921199999999999</v>
      </c>
      <c r="K11">
        <v>425.03899999999999</v>
      </c>
      <c r="L11">
        <v>65.072800000000001</v>
      </c>
      <c r="M11">
        <v>402.26499999999999</v>
      </c>
      <c r="N11">
        <v>58.449800000000003</v>
      </c>
      <c r="O11">
        <v>380.923</v>
      </c>
    </row>
    <row r="12" spans="1:15" x14ac:dyDescent="0.2">
      <c r="A12" s="1">
        <v>10</v>
      </c>
      <c r="B12">
        <v>-2.4302000000000001</v>
      </c>
      <c r="C12">
        <v>429.358</v>
      </c>
      <c r="D12">
        <v>15.4702</v>
      </c>
      <c r="E12">
        <v>433.76</v>
      </c>
      <c r="F12">
        <v>18.017099999999999</v>
      </c>
      <c r="G12">
        <v>245.374</v>
      </c>
      <c r="H12">
        <v>25.7699</v>
      </c>
      <c r="I12">
        <v>436.01</v>
      </c>
      <c r="J12">
        <v>20.625900000000001</v>
      </c>
      <c r="K12">
        <v>419.80700000000002</v>
      </c>
      <c r="L12">
        <v>235.381</v>
      </c>
      <c r="M12">
        <v>402.32499999999999</v>
      </c>
      <c r="N12">
        <v>71.1708</v>
      </c>
      <c r="O12">
        <v>395.62700000000001</v>
      </c>
    </row>
    <row r="13" spans="1:15" x14ac:dyDescent="0.2">
      <c r="A13" s="2">
        <v>11</v>
      </c>
      <c r="B13">
        <v>4.7717999999999998</v>
      </c>
      <c r="C13">
        <v>435.59699999999998</v>
      </c>
      <c r="D13">
        <v>19.257400000000001</v>
      </c>
      <c r="E13">
        <v>412.39600000000002</v>
      </c>
      <c r="F13">
        <v>17.812799999999999</v>
      </c>
      <c r="G13">
        <v>252.05699999999999</v>
      </c>
      <c r="H13">
        <v>35.5672</v>
      </c>
      <c r="I13">
        <v>428.21300000000002</v>
      </c>
      <c r="J13">
        <v>20.376000000000001</v>
      </c>
      <c r="K13">
        <v>411.18799999999999</v>
      </c>
      <c r="L13">
        <v>133.381</v>
      </c>
      <c r="M13">
        <v>402.38499999999999</v>
      </c>
      <c r="N13">
        <v>67.940299999999993</v>
      </c>
      <c r="O13">
        <v>396.25099999999998</v>
      </c>
    </row>
    <row r="14" spans="1:15" x14ac:dyDescent="0.2">
      <c r="A14" s="1">
        <v>12</v>
      </c>
      <c r="B14">
        <v>4.9669999999999996</v>
      </c>
      <c r="C14">
        <v>441.803</v>
      </c>
      <c r="D14">
        <v>33.305999999999997</v>
      </c>
      <c r="E14">
        <v>419.64299999999997</v>
      </c>
      <c r="F14">
        <v>17.9755</v>
      </c>
      <c r="G14">
        <v>271.12900000000002</v>
      </c>
      <c r="H14">
        <v>30.178899999999999</v>
      </c>
      <c r="I14">
        <v>420.185</v>
      </c>
      <c r="J14">
        <v>20.126200000000001</v>
      </c>
      <c r="K14">
        <v>430.11500000000001</v>
      </c>
      <c r="L14">
        <v>43.525300000000001</v>
      </c>
      <c r="M14">
        <v>402.44499999999999</v>
      </c>
      <c r="N14">
        <v>59.529899999999998</v>
      </c>
      <c r="O14">
        <v>396.875</v>
      </c>
    </row>
    <row r="15" spans="1:15" x14ac:dyDescent="0.2">
      <c r="A15" s="2">
        <v>13</v>
      </c>
      <c r="B15">
        <v>2.8612000000000002</v>
      </c>
      <c r="C15">
        <v>453.16199999999998</v>
      </c>
      <c r="D15">
        <v>20.100200000000001</v>
      </c>
      <c r="E15">
        <v>433.95</v>
      </c>
      <c r="F15">
        <v>18.0503</v>
      </c>
      <c r="G15">
        <v>275.20600000000002</v>
      </c>
      <c r="H15">
        <v>23.326699999999999</v>
      </c>
      <c r="I15">
        <v>422.93900000000002</v>
      </c>
      <c r="J15">
        <v>19.876300000000001</v>
      </c>
      <c r="K15">
        <v>455.36399999999998</v>
      </c>
      <c r="L15">
        <v>37.9559</v>
      </c>
      <c r="M15">
        <v>402.50599999999997</v>
      </c>
      <c r="N15">
        <v>55.458399999999997</v>
      </c>
      <c r="O15">
        <v>397.49900000000002</v>
      </c>
    </row>
    <row r="16" spans="1:15" x14ac:dyDescent="0.2">
      <c r="A16" s="1">
        <v>14</v>
      </c>
      <c r="B16">
        <v>-0.99939999999999996</v>
      </c>
      <c r="C16">
        <v>453.35</v>
      </c>
      <c r="D16">
        <v>16.1309</v>
      </c>
      <c r="E16">
        <v>439.29</v>
      </c>
      <c r="F16">
        <v>18.125</v>
      </c>
      <c r="G16">
        <v>307.62799999999999</v>
      </c>
      <c r="H16">
        <v>21.001999999999999</v>
      </c>
      <c r="I16">
        <v>422.82799999999997</v>
      </c>
      <c r="J16">
        <v>19.6265</v>
      </c>
      <c r="K16">
        <v>437.63900000000001</v>
      </c>
      <c r="L16">
        <v>33.168500000000002</v>
      </c>
      <c r="M16">
        <v>402.56599999999997</v>
      </c>
      <c r="N16">
        <v>53.715400000000002</v>
      </c>
      <c r="O16">
        <v>398.12299999999999</v>
      </c>
    </row>
    <row r="17" spans="1:15" x14ac:dyDescent="0.2">
      <c r="A17" s="2">
        <v>15</v>
      </c>
      <c r="B17">
        <v>-2.9918</v>
      </c>
      <c r="C17">
        <v>445.51600000000002</v>
      </c>
      <c r="D17">
        <v>15.291399999999999</v>
      </c>
      <c r="E17">
        <v>435.25900000000001</v>
      </c>
      <c r="F17">
        <v>18.1998</v>
      </c>
      <c r="G17">
        <v>303.99200000000002</v>
      </c>
      <c r="H17">
        <v>20.231400000000001</v>
      </c>
      <c r="I17">
        <v>432.59800000000001</v>
      </c>
      <c r="J17">
        <v>19.3766</v>
      </c>
      <c r="K17">
        <v>440.63</v>
      </c>
      <c r="L17">
        <v>30.954799999999999</v>
      </c>
      <c r="M17">
        <v>402.62599999999998</v>
      </c>
      <c r="N17">
        <v>52.726300000000002</v>
      </c>
      <c r="O17">
        <v>398.74700000000001</v>
      </c>
    </row>
    <row r="18" spans="1:15" x14ac:dyDescent="0.2">
      <c r="A18" s="1">
        <v>16</v>
      </c>
      <c r="B18">
        <v>-3.399</v>
      </c>
      <c r="C18">
        <v>447.09399999999999</v>
      </c>
      <c r="D18">
        <v>15.9878</v>
      </c>
      <c r="E18">
        <v>441.83800000000002</v>
      </c>
      <c r="F18">
        <v>18.2745</v>
      </c>
      <c r="G18">
        <v>304.92399999999998</v>
      </c>
      <c r="H18">
        <v>20.122</v>
      </c>
      <c r="I18">
        <v>425.86099999999999</v>
      </c>
      <c r="J18">
        <v>19.575600000000001</v>
      </c>
      <c r="K18">
        <v>455.12400000000002</v>
      </c>
      <c r="L18">
        <v>34.311</v>
      </c>
      <c r="M18">
        <v>402.68599999999998</v>
      </c>
      <c r="N18">
        <v>50.468600000000002</v>
      </c>
      <c r="O18">
        <v>399.37099999999998</v>
      </c>
    </row>
    <row r="19" spans="1:15" x14ac:dyDescent="0.2">
      <c r="A19" s="2">
        <v>17</v>
      </c>
      <c r="B19">
        <v>-3.8357999999999999</v>
      </c>
      <c r="C19">
        <v>447.39299999999997</v>
      </c>
      <c r="D19">
        <v>14.9856</v>
      </c>
      <c r="E19">
        <v>444.327</v>
      </c>
      <c r="F19">
        <v>18.349299999999999</v>
      </c>
      <c r="G19">
        <v>299.64999999999998</v>
      </c>
      <c r="H19">
        <v>22.852399999999999</v>
      </c>
      <c r="I19">
        <v>436.32600000000002</v>
      </c>
      <c r="J19">
        <v>20.818200000000001</v>
      </c>
      <c r="K19">
        <v>438.947</v>
      </c>
      <c r="L19">
        <v>35.151899999999998</v>
      </c>
      <c r="M19">
        <v>402.74599999999998</v>
      </c>
      <c r="N19">
        <v>50.7898</v>
      </c>
      <c r="O19">
        <v>399.995</v>
      </c>
    </row>
    <row r="20" spans="1:15" x14ac:dyDescent="0.2">
      <c r="A20" s="1">
        <v>18</v>
      </c>
      <c r="B20">
        <v>-3.4211999999999998</v>
      </c>
      <c r="C20">
        <v>450.59899999999999</v>
      </c>
      <c r="D20">
        <v>14.6267</v>
      </c>
      <c r="E20">
        <v>436.70600000000002</v>
      </c>
      <c r="F20">
        <v>18.424099999999999</v>
      </c>
      <c r="G20">
        <v>291.89</v>
      </c>
      <c r="H20">
        <v>23.808199999999999</v>
      </c>
      <c r="I20">
        <v>443.97800000000001</v>
      </c>
      <c r="J20">
        <v>27.999099999999999</v>
      </c>
      <c r="K20">
        <v>423.27499999999998</v>
      </c>
      <c r="L20">
        <v>36.317399999999999</v>
      </c>
      <c r="M20">
        <v>402.80700000000002</v>
      </c>
      <c r="N20">
        <v>53.3401</v>
      </c>
      <c r="O20">
        <v>400.61900000000003</v>
      </c>
    </row>
    <row r="21" spans="1:15" x14ac:dyDescent="0.2">
      <c r="A21" s="2">
        <v>19</v>
      </c>
      <c r="B21">
        <v>-3.0162</v>
      </c>
      <c r="C21">
        <v>449.62</v>
      </c>
      <c r="D21">
        <v>15.9276</v>
      </c>
      <c r="E21">
        <v>434.13200000000001</v>
      </c>
      <c r="F21">
        <v>18.498799999999999</v>
      </c>
      <c r="G21">
        <v>289.75400000000002</v>
      </c>
      <c r="H21">
        <v>20.958500000000001</v>
      </c>
      <c r="I21">
        <v>455.78300000000002</v>
      </c>
      <c r="J21">
        <v>32.618299999999998</v>
      </c>
      <c r="K21">
        <v>419.584</v>
      </c>
      <c r="L21">
        <v>34.2254</v>
      </c>
      <c r="M21">
        <v>402.86700000000002</v>
      </c>
      <c r="N21">
        <v>56.389899999999997</v>
      </c>
      <c r="O21">
        <v>401.24299999999999</v>
      </c>
    </row>
    <row r="22" spans="1:15" x14ac:dyDescent="0.2">
      <c r="A22" s="1">
        <v>20</v>
      </c>
      <c r="B22">
        <v>-3.1413000000000002</v>
      </c>
      <c r="C22">
        <v>438.95299999999997</v>
      </c>
      <c r="D22">
        <v>14.996600000000001</v>
      </c>
      <c r="E22">
        <v>432.81700000000001</v>
      </c>
      <c r="F22">
        <v>18.573599999999999</v>
      </c>
      <c r="G22">
        <v>288.887</v>
      </c>
      <c r="H22">
        <v>19.37</v>
      </c>
      <c r="I22">
        <v>456.35899999999998</v>
      </c>
      <c r="J22">
        <v>23.5031</v>
      </c>
      <c r="K22">
        <v>416.12900000000002</v>
      </c>
      <c r="L22">
        <v>36.192500000000003</v>
      </c>
      <c r="M22">
        <v>402.92700000000002</v>
      </c>
      <c r="N22">
        <v>67.478200000000001</v>
      </c>
      <c r="O22">
        <v>401.86700000000002</v>
      </c>
    </row>
    <row r="23" spans="1:15" x14ac:dyDescent="0.2">
      <c r="A23" s="2">
        <v>21</v>
      </c>
      <c r="B23">
        <v>-3.4032</v>
      </c>
      <c r="C23">
        <v>436.33499999999998</v>
      </c>
      <c r="D23">
        <v>13.568099999999999</v>
      </c>
      <c r="E23">
        <v>427.10899999999998</v>
      </c>
      <c r="F23">
        <v>18.648299999999999</v>
      </c>
      <c r="G23">
        <v>290.71699999999998</v>
      </c>
      <c r="H23">
        <v>21.987200000000001</v>
      </c>
      <c r="I23">
        <v>450.61900000000003</v>
      </c>
      <c r="J23">
        <v>22.891300000000001</v>
      </c>
      <c r="K23">
        <v>408.52600000000001</v>
      </c>
      <c r="L23">
        <v>42.5351</v>
      </c>
      <c r="M23">
        <v>402.98700000000002</v>
      </c>
      <c r="N23">
        <v>62.578699999999998</v>
      </c>
      <c r="O23">
        <v>402.49099999999999</v>
      </c>
    </row>
    <row r="24" spans="1:15" x14ac:dyDescent="0.2">
      <c r="A24" s="1">
        <v>22</v>
      </c>
      <c r="B24">
        <v>-3.8094000000000001</v>
      </c>
      <c r="C24">
        <v>441.15800000000002</v>
      </c>
      <c r="D24">
        <v>16.607099999999999</v>
      </c>
      <c r="E24">
        <v>424.09199999999998</v>
      </c>
      <c r="F24">
        <v>18.723099999999999</v>
      </c>
      <c r="G24">
        <v>280.69299999999998</v>
      </c>
      <c r="H24">
        <v>24.518599999999999</v>
      </c>
      <c r="I24">
        <v>442.74700000000001</v>
      </c>
      <c r="J24">
        <v>19.758900000000001</v>
      </c>
      <c r="K24">
        <v>403.666</v>
      </c>
      <c r="L24">
        <v>48.367699999999999</v>
      </c>
      <c r="M24">
        <v>403.048</v>
      </c>
      <c r="N24">
        <v>59.487299999999998</v>
      </c>
      <c r="O24">
        <v>403.11500000000001</v>
      </c>
    </row>
    <row r="25" spans="1:15" x14ac:dyDescent="0.2">
      <c r="A25" s="2">
        <v>23</v>
      </c>
      <c r="B25">
        <v>-3.6166</v>
      </c>
      <c r="C25">
        <v>440.70499999999998</v>
      </c>
      <c r="D25">
        <v>18.125800000000002</v>
      </c>
      <c r="E25">
        <v>428.56900000000002</v>
      </c>
      <c r="F25">
        <v>17.259</v>
      </c>
      <c r="G25">
        <v>280.32100000000003</v>
      </c>
      <c r="H25">
        <v>23.954599999999999</v>
      </c>
      <c r="I25">
        <v>446.97699999999998</v>
      </c>
      <c r="J25">
        <v>18.757400000000001</v>
      </c>
      <c r="K25">
        <v>401.31400000000002</v>
      </c>
      <c r="L25">
        <v>54.505200000000002</v>
      </c>
      <c r="M25">
        <v>403.108</v>
      </c>
      <c r="N25">
        <v>63.0413</v>
      </c>
      <c r="O25">
        <v>403.73899999999998</v>
      </c>
    </row>
    <row r="26" spans="1:15" x14ac:dyDescent="0.2">
      <c r="A26" s="1">
        <v>24</v>
      </c>
      <c r="B26">
        <v>-3.4584000000000001</v>
      </c>
      <c r="C26">
        <v>439.315</v>
      </c>
      <c r="D26">
        <v>16.293800000000001</v>
      </c>
      <c r="E26">
        <v>434.55200000000002</v>
      </c>
      <c r="F26">
        <v>16.3689</v>
      </c>
      <c r="G26">
        <v>277.43700000000001</v>
      </c>
      <c r="H26">
        <v>22.405799999999999</v>
      </c>
      <c r="I26">
        <v>449.65199999999999</v>
      </c>
      <c r="J26">
        <v>18.1999</v>
      </c>
      <c r="K26">
        <v>399.66899999999998</v>
      </c>
      <c r="L26">
        <v>43.618600000000001</v>
      </c>
      <c r="M26">
        <v>398.81299999999999</v>
      </c>
      <c r="N26">
        <v>65.116600000000005</v>
      </c>
      <c r="O26">
        <v>404.363</v>
      </c>
    </row>
    <row r="27" spans="1:15" x14ac:dyDescent="0.2">
      <c r="A27" s="2">
        <v>25</v>
      </c>
      <c r="B27">
        <v>-3.6646999999999998</v>
      </c>
      <c r="C27">
        <v>438.17700000000002</v>
      </c>
      <c r="D27">
        <v>17.1678</v>
      </c>
      <c r="E27">
        <v>433.39299999999997</v>
      </c>
      <c r="F27">
        <v>15.828200000000001</v>
      </c>
      <c r="G27">
        <v>281.22899999999998</v>
      </c>
      <c r="H27">
        <v>19.967600000000001</v>
      </c>
      <c r="I27">
        <v>453.77800000000002</v>
      </c>
      <c r="J27">
        <v>21.3248</v>
      </c>
      <c r="K27">
        <v>396.95100000000002</v>
      </c>
      <c r="L27">
        <v>30.978999999999999</v>
      </c>
      <c r="M27">
        <v>396.637</v>
      </c>
      <c r="N27">
        <v>67.419700000000006</v>
      </c>
      <c r="O27">
        <v>404.98700000000002</v>
      </c>
    </row>
    <row r="28" spans="1:15" x14ac:dyDescent="0.2">
      <c r="A28" s="1">
        <v>26</v>
      </c>
      <c r="B28">
        <v>-2.0499999999999998</v>
      </c>
      <c r="C28">
        <v>443.72199999999998</v>
      </c>
      <c r="D28">
        <v>18.547599999999999</v>
      </c>
      <c r="E28">
        <v>429.82499999999999</v>
      </c>
      <c r="F28">
        <v>14.834099999999999</v>
      </c>
      <c r="G28">
        <v>283.69900000000001</v>
      </c>
      <c r="H28">
        <v>18.754200000000001</v>
      </c>
      <c r="I28">
        <v>452.19</v>
      </c>
      <c r="J28">
        <v>28.3401</v>
      </c>
      <c r="K28">
        <v>401.42899999999997</v>
      </c>
      <c r="L28">
        <v>30.1524</v>
      </c>
      <c r="M28">
        <v>392.161</v>
      </c>
      <c r="N28">
        <v>77.241200000000006</v>
      </c>
      <c r="O28">
        <v>405.61099999999999</v>
      </c>
    </row>
    <row r="29" spans="1:15" x14ac:dyDescent="0.2">
      <c r="A29" s="2">
        <v>27</v>
      </c>
      <c r="B29">
        <v>2.194</v>
      </c>
      <c r="C29">
        <v>452.18</v>
      </c>
      <c r="D29">
        <v>15.3308</v>
      </c>
      <c r="E29">
        <v>430.83100000000002</v>
      </c>
      <c r="F29">
        <v>15.2944</v>
      </c>
      <c r="G29">
        <v>284.238</v>
      </c>
      <c r="H29">
        <v>19.010000000000002</v>
      </c>
      <c r="I29">
        <v>475.61200000000002</v>
      </c>
      <c r="J29">
        <v>27.6492</v>
      </c>
      <c r="K29">
        <v>403.69900000000001</v>
      </c>
      <c r="L29">
        <v>27.543500000000002</v>
      </c>
      <c r="M29">
        <v>392.69400000000002</v>
      </c>
      <c r="N29">
        <v>70.877600000000001</v>
      </c>
      <c r="O29">
        <v>406.23500000000001</v>
      </c>
    </row>
    <row r="30" spans="1:15" x14ac:dyDescent="0.2">
      <c r="A30" s="1">
        <v>28</v>
      </c>
      <c r="B30">
        <v>5.1997</v>
      </c>
      <c r="C30">
        <v>452.75700000000001</v>
      </c>
      <c r="D30">
        <v>12.444800000000001</v>
      </c>
      <c r="E30">
        <v>434.988</v>
      </c>
      <c r="F30">
        <v>15.3293</v>
      </c>
      <c r="G30">
        <v>284.80900000000003</v>
      </c>
      <c r="H30">
        <v>20.740100000000002</v>
      </c>
      <c r="I30">
        <v>472.01299999999998</v>
      </c>
      <c r="J30">
        <v>23.588699999999999</v>
      </c>
      <c r="K30">
        <v>400.952</v>
      </c>
      <c r="L30">
        <v>25.5121</v>
      </c>
      <c r="M30">
        <v>392.76600000000002</v>
      </c>
      <c r="N30">
        <v>62.3919</v>
      </c>
      <c r="O30">
        <v>406.85899999999998</v>
      </c>
    </row>
    <row r="31" spans="1:15" x14ac:dyDescent="0.2">
      <c r="A31" s="2">
        <v>29</v>
      </c>
      <c r="B31">
        <v>5.7698999999999998</v>
      </c>
      <c r="C31">
        <v>462.52199999999999</v>
      </c>
      <c r="D31">
        <v>12.272</v>
      </c>
      <c r="E31">
        <v>435.46800000000002</v>
      </c>
      <c r="F31">
        <v>15.7889</v>
      </c>
      <c r="G31">
        <v>279.476</v>
      </c>
      <c r="H31">
        <v>22.513999999999999</v>
      </c>
      <c r="I31">
        <v>451.01400000000001</v>
      </c>
      <c r="J31">
        <v>22.506</v>
      </c>
      <c r="K31">
        <v>398.05700000000002</v>
      </c>
      <c r="L31">
        <v>24.831499999999998</v>
      </c>
      <c r="M31">
        <v>388.94</v>
      </c>
      <c r="N31">
        <v>61.7361</v>
      </c>
      <c r="O31">
        <v>407.483</v>
      </c>
    </row>
    <row r="32" spans="1:15" x14ac:dyDescent="0.2">
      <c r="A32" s="1">
        <v>30</v>
      </c>
      <c r="B32">
        <v>2.9929999999999999</v>
      </c>
      <c r="C32">
        <v>453.91699999999997</v>
      </c>
      <c r="D32">
        <v>14.3043</v>
      </c>
      <c r="E32">
        <v>434.589</v>
      </c>
      <c r="F32">
        <v>17.457100000000001</v>
      </c>
      <c r="G32">
        <v>279.3</v>
      </c>
      <c r="H32">
        <v>20.3736</v>
      </c>
      <c r="I32">
        <v>442.06700000000001</v>
      </c>
      <c r="J32">
        <v>22.1313</v>
      </c>
      <c r="K32">
        <v>397.83499999999998</v>
      </c>
      <c r="L32">
        <v>24.894200000000001</v>
      </c>
      <c r="M32">
        <v>389.98599999999999</v>
      </c>
      <c r="N32">
        <v>59.466799999999999</v>
      </c>
      <c r="O32">
        <v>408.10700000000003</v>
      </c>
    </row>
    <row r="33" spans="1:15" x14ac:dyDescent="0.2">
      <c r="A33" s="2">
        <v>31</v>
      </c>
      <c r="B33">
        <v>1.0869</v>
      </c>
      <c r="C33">
        <v>452.07900000000001</v>
      </c>
      <c r="D33">
        <v>17.421600000000002</v>
      </c>
      <c r="E33">
        <v>430.35300000000001</v>
      </c>
      <c r="F33">
        <v>17.579999999999998</v>
      </c>
      <c r="G33">
        <v>282.82299999999998</v>
      </c>
      <c r="H33">
        <v>19.697700000000001</v>
      </c>
      <c r="I33">
        <v>441.78500000000003</v>
      </c>
      <c r="J33">
        <v>19.650500000000001</v>
      </c>
      <c r="K33">
        <v>397.613</v>
      </c>
      <c r="L33">
        <v>23.3703</v>
      </c>
      <c r="M33">
        <v>393.69499999999999</v>
      </c>
      <c r="N33">
        <v>59.574599999999997</v>
      </c>
      <c r="O33">
        <v>408.73099999999999</v>
      </c>
    </row>
    <row r="34" spans="1:15" x14ac:dyDescent="0.2">
      <c r="A34" s="1">
        <v>32</v>
      </c>
      <c r="B34">
        <v>0.57399999999999995</v>
      </c>
      <c r="C34">
        <v>452.09</v>
      </c>
      <c r="D34">
        <v>18.126799999999999</v>
      </c>
      <c r="E34">
        <v>431.99200000000002</v>
      </c>
      <c r="F34">
        <v>17.702999999999999</v>
      </c>
      <c r="G34">
        <v>278.53500000000003</v>
      </c>
      <c r="H34">
        <v>19.441099999999999</v>
      </c>
      <c r="I34">
        <v>441.86799999999999</v>
      </c>
      <c r="J34">
        <v>26.258400000000002</v>
      </c>
      <c r="K34">
        <v>397.39</v>
      </c>
      <c r="L34">
        <v>22.629899999999999</v>
      </c>
      <c r="M34">
        <v>393.17399999999998</v>
      </c>
      <c r="N34">
        <v>58.2395</v>
      </c>
      <c r="O34">
        <v>409.35500000000002</v>
      </c>
    </row>
    <row r="35" spans="1:15" x14ac:dyDescent="0.2">
      <c r="A35" s="2">
        <v>33</v>
      </c>
      <c r="B35">
        <v>-0.74409999999999998</v>
      </c>
      <c r="C35">
        <v>446.55399999999997</v>
      </c>
      <c r="D35">
        <v>20.857900000000001</v>
      </c>
      <c r="E35">
        <v>433.95299999999997</v>
      </c>
      <c r="F35">
        <v>17.825900000000001</v>
      </c>
      <c r="G35">
        <v>276.55099999999999</v>
      </c>
      <c r="H35">
        <v>20.271799999999999</v>
      </c>
      <c r="I35">
        <v>441.78699999999998</v>
      </c>
      <c r="J35">
        <v>31.546800000000001</v>
      </c>
      <c r="K35">
        <v>397.16800000000001</v>
      </c>
      <c r="L35">
        <v>22.840199999999999</v>
      </c>
      <c r="M35">
        <v>391.05099999999999</v>
      </c>
      <c r="N35">
        <v>56.737699999999997</v>
      </c>
      <c r="O35">
        <v>409.97899999999998</v>
      </c>
    </row>
    <row r="36" spans="1:15" x14ac:dyDescent="0.2">
      <c r="A36" s="1">
        <v>34</v>
      </c>
      <c r="B36">
        <v>-2.2955999999999999</v>
      </c>
      <c r="C36">
        <v>445.66899999999998</v>
      </c>
      <c r="D36">
        <v>20.805700000000002</v>
      </c>
      <c r="E36">
        <v>425.16800000000001</v>
      </c>
      <c r="F36">
        <v>17.948899999999998</v>
      </c>
      <c r="G36">
        <v>272.09500000000003</v>
      </c>
      <c r="H36">
        <v>21.650099999999998</v>
      </c>
      <c r="I36">
        <v>442.32799999999997</v>
      </c>
      <c r="J36">
        <v>29.456199999999999</v>
      </c>
      <c r="K36">
        <v>396.94600000000003</v>
      </c>
      <c r="L36">
        <v>23.376999999999999</v>
      </c>
      <c r="M36">
        <v>389.80200000000002</v>
      </c>
      <c r="N36">
        <v>55.717799999999997</v>
      </c>
      <c r="O36">
        <v>410.60300000000001</v>
      </c>
    </row>
    <row r="37" spans="1:15" x14ac:dyDescent="0.2">
      <c r="A37" s="2">
        <v>35</v>
      </c>
      <c r="B37">
        <v>-2.7684000000000002</v>
      </c>
      <c r="C37">
        <v>444.464</v>
      </c>
      <c r="D37">
        <v>20.753499999999999</v>
      </c>
      <c r="E37">
        <v>423.89499999999998</v>
      </c>
      <c r="F37">
        <v>18.0718</v>
      </c>
      <c r="G37">
        <v>268.92700000000002</v>
      </c>
      <c r="H37">
        <v>21.919899999999998</v>
      </c>
      <c r="I37">
        <v>442.589</v>
      </c>
      <c r="J37">
        <v>38.929000000000002</v>
      </c>
      <c r="K37">
        <v>396.72399999999999</v>
      </c>
      <c r="L37">
        <v>26.203199999999999</v>
      </c>
      <c r="M37">
        <v>391.15800000000002</v>
      </c>
      <c r="N37">
        <v>56.158299999999997</v>
      </c>
      <c r="O37">
        <v>411.22699999999998</v>
      </c>
    </row>
    <row r="38" spans="1:15" x14ac:dyDescent="0.2">
      <c r="A38" s="1">
        <v>36</v>
      </c>
      <c r="B38">
        <v>-2.5998000000000001</v>
      </c>
      <c r="C38">
        <v>444.99799999999999</v>
      </c>
      <c r="D38">
        <v>20.7013</v>
      </c>
      <c r="E38">
        <v>424.63099999999997</v>
      </c>
      <c r="F38">
        <v>14.342599999999999</v>
      </c>
      <c r="G38">
        <v>270.76900000000001</v>
      </c>
      <c r="H38">
        <v>22.136399999999998</v>
      </c>
      <c r="I38">
        <v>437.322</v>
      </c>
      <c r="J38">
        <v>49.691499999999998</v>
      </c>
      <c r="K38">
        <v>396.50099999999998</v>
      </c>
      <c r="L38">
        <v>29.9696</v>
      </c>
      <c r="M38">
        <v>389.95499999999998</v>
      </c>
      <c r="N38">
        <v>58.049300000000002</v>
      </c>
      <c r="O38">
        <v>411.851</v>
      </c>
    </row>
    <row r="39" spans="1:15" x14ac:dyDescent="0.2">
      <c r="A39" s="2">
        <v>37</v>
      </c>
      <c r="B39">
        <v>-1.5197000000000001</v>
      </c>
      <c r="C39">
        <v>445.20800000000003</v>
      </c>
      <c r="D39">
        <v>20.649000000000001</v>
      </c>
      <c r="E39">
        <v>423.70600000000002</v>
      </c>
      <c r="F39">
        <v>14.547000000000001</v>
      </c>
      <c r="G39">
        <v>274.47300000000001</v>
      </c>
      <c r="H39">
        <v>23.411300000000001</v>
      </c>
      <c r="I39">
        <v>432.65800000000002</v>
      </c>
      <c r="J39">
        <v>32.1648</v>
      </c>
      <c r="K39">
        <v>396.279</v>
      </c>
      <c r="L39">
        <v>33.511800000000001</v>
      </c>
      <c r="M39">
        <v>388.75200000000001</v>
      </c>
      <c r="N39">
        <v>58.9998</v>
      </c>
      <c r="O39">
        <v>412.47500000000002</v>
      </c>
    </row>
    <row r="40" spans="1:15" x14ac:dyDescent="0.2">
      <c r="A40" s="1">
        <v>38</v>
      </c>
      <c r="B40">
        <v>0.73319999999999996</v>
      </c>
      <c r="C40">
        <v>445.34300000000002</v>
      </c>
      <c r="D40">
        <v>20.596800000000002</v>
      </c>
      <c r="E40">
        <v>426.75099999999998</v>
      </c>
      <c r="F40">
        <v>16.3521</v>
      </c>
      <c r="G40">
        <v>272.22300000000001</v>
      </c>
      <c r="H40">
        <v>24.6511</v>
      </c>
      <c r="I40">
        <v>431.488</v>
      </c>
      <c r="J40">
        <v>21.576699999999999</v>
      </c>
      <c r="K40">
        <v>396.05700000000002</v>
      </c>
      <c r="L40">
        <v>35.438600000000001</v>
      </c>
      <c r="M40">
        <v>387.54899999999998</v>
      </c>
      <c r="N40">
        <v>58.1982</v>
      </c>
      <c r="O40">
        <v>413.09899999999999</v>
      </c>
    </row>
    <row r="41" spans="1:15" x14ac:dyDescent="0.2">
      <c r="A41" s="2">
        <v>39</v>
      </c>
      <c r="B41">
        <v>2.7170000000000001</v>
      </c>
      <c r="C41">
        <v>440.13299999999998</v>
      </c>
      <c r="D41">
        <v>20.544599999999999</v>
      </c>
      <c r="E41">
        <v>426.18400000000003</v>
      </c>
      <c r="F41">
        <v>16.216999999999999</v>
      </c>
      <c r="G41">
        <v>273.08499999999998</v>
      </c>
      <c r="H41">
        <v>25.966799999999999</v>
      </c>
      <c r="I41">
        <v>433.78800000000001</v>
      </c>
      <c r="J41">
        <v>15.228300000000001</v>
      </c>
      <c r="K41">
        <v>395.834</v>
      </c>
      <c r="L41">
        <v>31.614000000000001</v>
      </c>
      <c r="M41">
        <v>386.34699999999998</v>
      </c>
      <c r="N41">
        <v>56.3371</v>
      </c>
      <c r="O41">
        <v>413.72300000000001</v>
      </c>
    </row>
    <row r="42" spans="1:15" x14ac:dyDescent="0.2">
      <c r="A42" s="1">
        <v>40</v>
      </c>
      <c r="B42">
        <v>3.8748999999999998</v>
      </c>
      <c r="C42">
        <v>438.322</v>
      </c>
      <c r="D42">
        <v>20.4924</v>
      </c>
      <c r="E42">
        <v>429.072</v>
      </c>
      <c r="F42">
        <v>16.343599999999999</v>
      </c>
      <c r="G42">
        <v>269.78399999999999</v>
      </c>
      <c r="H42">
        <v>27.0716</v>
      </c>
      <c r="I42">
        <v>431.64100000000002</v>
      </c>
      <c r="J42">
        <v>20.562000000000001</v>
      </c>
      <c r="K42">
        <v>395.61200000000002</v>
      </c>
      <c r="L42">
        <v>30.360399999999998</v>
      </c>
      <c r="M42">
        <v>385.14400000000001</v>
      </c>
      <c r="N42">
        <v>54.960099999999997</v>
      </c>
      <c r="O42">
        <v>414.34800000000001</v>
      </c>
    </row>
    <row r="43" spans="1:15" x14ac:dyDescent="0.2">
      <c r="A43" s="2">
        <v>41</v>
      </c>
      <c r="B43">
        <v>3.6244999999999998</v>
      </c>
      <c r="C43">
        <v>441.11099999999999</v>
      </c>
      <c r="D43">
        <v>21.134899999999998</v>
      </c>
      <c r="E43">
        <v>426.947</v>
      </c>
      <c r="F43">
        <v>16.142700000000001</v>
      </c>
      <c r="G43">
        <v>271.63099999999997</v>
      </c>
      <c r="H43">
        <v>27.723400000000002</v>
      </c>
      <c r="I43">
        <v>433.351</v>
      </c>
      <c r="J43">
        <v>28.931999999999999</v>
      </c>
      <c r="K43">
        <v>395.39</v>
      </c>
      <c r="L43">
        <v>44.842300000000002</v>
      </c>
      <c r="M43">
        <v>383.94099999999997</v>
      </c>
      <c r="N43">
        <v>54.417200000000001</v>
      </c>
      <c r="O43">
        <v>414.97199999999998</v>
      </c>
    </row>
    <row r="44" spans="1:15" x14ac:dyDescent="0.2">
      <c r="A44" s="1">
        <v>42</v>
      </c>
      <c r="B44">
        <v>2.2768000000000002</v>
      </c>
      <c r="C44">
        <v>440.73700000000002</v>
      </c>
      <c r="D44">
        <v>20.9345</v>
      </c>
      <c r="E44">
        <v>425.87099999999998</v>
      </c>
      <c r="F44">
        <v>17.318300000000001</v>
      </c>
      <c r="G44">
        <v>267.995</v>
      </c>
      <c r="H44">
        <v>27.9834</v>
      </c>
      <c r="I44">
        <v>435.53699999999998</v>
      </c>
      <c r="J44">
        <v>21.489000000000001</v>
      </c>
      <c r="K44">
        <v>395.16699999999997</v>
      </c>
      <c r="L44">
        <v>63.224800000000002</v>
      </c>
      <c r="M44">
        <v>382.738</v>
      </c>
      <c r="N44">
        <v>55.151400000000002</v>
      </c>
      <c r="O44">
        <v>415.596</v>
      </c>
    </row>
    <row r="45" spans="1:15" x14ac:dyDescent="0.2">
      <c r="A45" s="2">
        <v>43</v>
      </c>
      <c r="B45">
        <v>1.45</v>
      </c>
      <c r="C45">
        <v>437.48500000000001</v>
      </c>
      <c r="D45">
        <v>19.176100000000002</v>
      </c>
      <c r="E45">
        <v>427.31900000000002</v>
      </c>
      <c r="F45">
        <v>29.945399999999999</v>
      </c>
      <c r="G45">
        <v>266.63900000000001</v>
      </c>
      <c r="H45">
        <v>29.686900000000001</v>
      </c>
      <c r="I45">
        <v>433.70100000000002</v>
      </c>
      <c r="J45">
        <v>26.717500000000001</v>
      </c>
      <c r="K45">
        <v>394.94499999999999</v>
      </c>
      <c r="L45">
        <v>47.984699999999997</v>
      </c>
      <c r="M45">
        <v>378.59</v>
      </c>
      <c r="N45">
        <v>54.5244</v>
      </c>
      <c r="O45">
        <v>416.22</v>
      </c>
    </row>
    <row r="46" spans="1:15" x14ac:dyDescent="0.2">
      <c r="A46" s="1">
        <v>44</v>
      </c>
      <c r="B46">
        <v>0.55920000000000003</v>
      </c>
      <c r="C46">
        <v>433.209</v>
      </c>
      <c r="D46">
        <v>17.271599999999999</v>
      </c>
      <c r="E46">
        <v>424.38299999999998</v>
      </c>
      <c r="F46">
        <v>31.8718</v>
      </c>
      <c r="G46">
        <v>272.53500000000003</v>
      </c>
      <c r="H46">
        <v>31.306899999999999</v>
      </c>
      <c r="I46">
        <v>432.96300000000002</v>
      </c>
      <c r="J46">
        <v>22.953700000000001</v>
      </c>
      <c r="K46">
        <v>394.72300000000001</v>
      </c>
      <c r="L46">
        <v>35.952300000000001</v>
      </c>
      <c r="M46">
        <v>376.57299999999998</v>
      </c>
      <c r="N46">
        <v>55.424599999999998</v>
      </c>
      <c r="O46">
        <v>416.84399999999999</v>
      </c>
    </row>
    <row r="47" spans="1:15" x14ac:dyDescent="0.2">
      <c r="A47" s="2">
        <v>45</v>
      </c>
      <c r="B47">
        <v>-0.17599999999999999</v>
      </c>
      <c r="C47">
        <v>431.37799999999999</v>
      </c>
      <c r="D47">
        <v>18.160399999999999</v>
      </c>
      <c r="E47">
        <v>422.22699999999998</v>
      </c>
      <c r="F47">
        <v>21.410599999999999</v>
      </c>
      <c r="G47">
        <v>273.22899999999998</v>
      </c>
      <c r="H47">
        <v>31.407599999999999</v>
      </c>
      <c r="I47">
        <v>434.66</v>
      </c>
      <c r="J47">
        <v>18.037500000000001</v>
      </c>
      <c r="K47">
        <v>394.50099999999998</v>
      </c>
      <c r="L47">
        <v>32.919499999999999</v>
      </c>
      <c r="M47">
        <v>377.25299999999999</v>
      </c>
      <c r="N47">
        <v>55.917299999999997</v>
      </c>
      <c r="O47">
        <v>417.46800000000002</v>
      </c>
    </row>
    <row r="48" spans="1:15" x14ac:dyDescent="0.2">
      <c r="A48" s="1">
        <v>46</v>
      </c>
      <c r="B48">
        <v>-0.53200000000000003</v>
      </c>
      <c r="C48">
        <v>430.08</v>
      </c>
      <c r="D48">
        <v>19.5185</v>
      </c>
      <c r="E48">
        <v>422.23200000000003</v>
      </c>
      <c r="F48">
        <v>15.5177</v>
      </c>
      <c r="G48">
        <v>272.21300000000002</v>
      </c>
      <c r="H48">
        <v>30.9526</v>
      </c>
      <c r="I48">
        <v>437.02100000000002</v>
      </c>
      <c r="J48">
        <v>42.468000000000004</v>
      </c>
      <c r="K48">
        <v>394.27800000000002</v>
      </c>
      <c r="L48">
        <v>29.208100000000002</v>
      </c>
      <c r="M48">
        <v>383.80500000000001</v>
      </c>
      <c r="N48">
        <v>54.960299999999997</v>
      </c>
      <c r="O48">
        <v>418.09199999999998</v>
      </c>
    </row>
    <row r="49" spans="1:15" x14ac:dyDescent="0.2">
      <c r="A49" s="2">
        <v>47</v>
      </c>
      <c r="B49">
        <v>-1.6677</v>
      </c>
      <c r="C49">
        <v>431.26400000000001</v>
      </c>
      <c r="D49">
        <v>19.011399999999998</v>
      </c>
      <c r="E49">
        <v>420.36099999999999</v>
      </c>
      <c r="F49">
        <v>14.266299999999999</v>
      </c>
      <c r="G49">
        <v>272.80900000000003</v>
      </c>
      <c r="H49">
        <v>29.9954</v>
      </c>
      <c r="I49">
        <v>442.66500000000002</v>
      </c>
      <c r="J49">
        <v>28.934799999999999</v>
      </c>
      <c r="K49">
        <v>394.05599999999998</v>
      </c>
      <c r="L49">
        <v>27.910399999999999</v>
      </c>
      <c r="M49">
        <v>388.346</v>
      </c>
      <c r="N49">
        <v>55.5381</v>
      </c>
      <c r="O49">
        <v>418.71600000000001</v>
      </c>
    </row>
    <row r="50" spans="1:15" x14ac:dyDescent="0.2">
      <c r="A50" s="1">
        <v>48</v>
      </c>
      <c r="B50">
        <v>-3.1619999999999999</v>
      </c>
      <c r="C50">
        <v>430.66</v>
      </c>
      <c r="D50">
        <v>19.0885</v>
      </c>
      <c r="E50">
        <v>423.048</v>
      </c>
      <c r="F50">
        <v>13.7102</v>
      </c>
      <c r="G50">
        <v>269.77699999999999</v>
      </c>
      <c r="H50">
        <v>29.5029</v>
      </c>
      <c r="I50">
        <v>451.34100000000001</v>
      </c>
      <c r="J50">
        <v>31.700399999999998</v>
      </c>
      <c r="K50">
        <v>393.834</v>
      </c>
      <c r="L50">
        <v>29.0975</v>
      </c>
      <c r="M50">
        <v>391.23599999999999</v>
      </c>
      <c r="N50">
        <v>54.154899999999998</v>
      </c>
      <c r="O50">
        <v>419.34</v>
      </c>
    </row>
    <row r="51" spans="1:15" x14ac:dyDescent="0.2">
      <c r="A51" s="2">
        <v>49</v>
      </c>
      <c r="B51">
        <v>-3.6913</v>
      </c>
      <c r="C51">
        <v>425.93099999999998</v>
      </c>
      <c r="D51">
        <v>18.810099999999998</v>
      </c>
      <c r="E51">
        <v>425.11900000000003</v>
      </c>
      <c r="F51">
        <v>14.245799999999999</v>
      </c>
      <c r="G51">
        <v>270.625</v>
      </c>
      <c r="H51">
        <v>28.935500000000001</v>
      </c>
      <c r="I51">
        <v>461.346</v>
      </c>
      <c r="J51">
        <v>41.962400000000002</v>
      </c>
      <c r="K51">
        <v>393.61099999999999</v>
      </c>
      <c r="L51">
        <v>30.524000000000001</v>
      </c>
      <c r="M51">
        <v>391.63099999999997</v>
      </c>
      <c r="N51">
        <v>50.595100000000002</v>
      </c>
      <c r="O51">
        <v>419.964</v>
      </c>
    </row>
    <row r="52" spans="1:15" x14ac:dyDescent="0.2">
      <c r="A52" s="1">
        <v>50</v>
      </c>
      <c r="B52">
        <v>-3.7677</v>
      </c>
      <c r="C52">
        <v>428.69799999999998</v>
      </c>
      <c r="D52">
        <v>20.197800000000001</v>
      </c>
      <c r="E52">
        <v>435.87700000000001</v>
      </c>
      <c r="F52">
        <v>14.543900000000001</v>
      </c>
      <c r="G52">
        <v>269.57400000000001</v>
      </c>
      <c r="H52">
        <v>28.371099999999998</v>
      </c>
      <c r="I52">
        <v>459.64299999999997</v>
      </c>
      <c r="J52">
        <v>45.940899999999999</v>
      </c>
      <c r="K52">
        <v>393.38900000000001</v>
      </c>
      <c r="L52">
        <v>27.318300000000001</v>
      </c>
      <c r="M52">
        <v>397.29599999999999</v>
      </c>
      <c r="N52">
        <v>50.76</v>
      </c>
      <c r="O52">
        <v>420.58800000000002</v>
      </c>
    </row>
    <row r="53" spans="1:15" x14ac:dyDescent="0.2">
      <c r="A53" s="2">
        <v>51</v>
      </c>
      <c r="B53">
        <v>-3.7288999999999999</v>
      </c>
      <c r="C53">
        <v>430.84899999999999</v>
      </c>
      <c r="D53">
        <v>19.5762</v>
      </c>
      <c r="E53">
        <v>455.68</v>
      </c>
      <c r="F53">
        <v>15.611700000000001</v>
      </c>
      <c r="G53">
        <v>270.01299999999998</v>
      </c>
      <c r="H53">
        <v>27.529900000000001</v>
      </c>
      <c r="I53">
        <v>448.36399999999998</v>
      </c>
      <c r="J53">
        <v>39.8446</v>
      </c>
      <c r="K53">
        <v>396.279</v>
      </c>
      <c r="L53">
        <v>26.6465</v>
      </c>
      <c r="M53">
        <v>416.637</v>
      </c>
      <c r="N53">
        <v>54.816499999999998</v>
      </c>
      <c r="O53">
        <v>414.70100000000002</v>
      </c>
    </row>
    <row r="54" spans="1:15" x14ac:dyDescent="0.2">
      <c r="A54" s="1">
        <v>52</v>
      </c>
      <c r="B54">
        <v>-3.1960000000000002</v>
      </c>
      <c r="C54">
        <v>431.26900000000001</v>
      </c>
      <c r="D54">
        <v>20.338200000000001</v>
      </c>
      <c r="E54">
        <v>470.548</v>
      </c>
      <c r="F54">
        <v>15.786</v>
      </c>
      <c r="G54">
        <v>278.86900000000003</v>
      </c>
      <c r="H54">
        <v>28.008600000000001</v>
      </c>
      <c r="I54">
        <v>441.745</v>
      </c>
      <c r="J54">
        <v>36.557699999999997</v>
      </c>
      <c r="K54">
        <v>399.66199999999998</v>
      </c>
      <c r="L54">
        <v>24.631</v>
      </c>
      <c r="M54">
        <v>400.142</v>
      </c>
      <c r="N54">
        <v>56.769799999999996</v>
      </c>
      <c r="O54">
        <v>415.358</v>
      </c>
    </row>
    <row r="55" spans="1:15" x14ac:dyDescent="0.2">
      <c r="A55" s="2">
        <v>53</v>
      </c>
      <c r="B55">
        <v>-2.9609000000000001</v>
      </c>
      <c r="C55">
        <v>432.68700000000001</v>
      </c>
      <c r="D55">
        <v>22.063099999999999</v>
      </c>
      <c r="E55">
        <v>462.91800000000001</v>
      </c>
      <c r="F55">
        <v>15.538600000000001</v>
      </c>
      <c r="G55">
        <v>293.774</v>
      </c>
      <c r="H55">
        <v>29.4312</v>
      </c>
      <c r="I55">
        <v>437.38</v>
      </c>
      <c r="J55">
        <v>34.270800000000001</v>
      </c>
      <c r="K55">
        <v>400.67200000000003</v>
      </c>
      <c r="L55">
        <v>24.661200000000001</v>
      </c>
      <c r="M55">
        <v>393.99</v>
      </c>
      <c r="N55">
        <v>57.337699999999998</v>
      </c>
      <c r="O55">
        <v>416.01499999999999</v>
      </c>
    </row>
    <row r="56" spans="1:15" x14ac:dyDescent="0.2">
      <c r="A56" s="1">
        <v>54</v>
      </c>
      <c r="B56">
        <v>-2.5528</v>
      </c>
      <c r="C56">
        <v>435.35700000000003</v>
      </c>
      <c r="D56">
        <v>23.778600000000001</v>
      </c>
      <c r="E56">
        <v>443.67099999999999</v>
      </c>
      <c r="F56">
        <v>15.097</v>
      </c>
      <c r="G56">
        <v>283.24400000000003</v>
      </c>
      <c r="H56">
        <v>26.711200000000002</v>
      </c>
      <c r="I56">
        <v>429.47300000000001</v>
      </c>
      <c r="J56">
        <v>29.983899999999998</v>
      </c>
      <c r="K56">
        <v>400.22</v>
      </c>
      <c r="L56">
        <v>24.707999999999998</v>
      </c>
      <c r="M56">
        <v>392.08600000000001</v>
      </c>
      <c r="N56">
        <v>69.834699999999998</v>
      </c>
      <c r="O56">
        <v>416.67200000000003</v>
      </c>
    </row>
    <row r="57" spans="1:15" x14ac:dyDescent="0.2">
      <c r="A57" s="2">
        <v>55</v>
      </c>
      <c r="B57">
        <v>-1.7252000000000001</v>
      </c>
      <c r="C57">
        <v>436.815</v>
      </c>
      <c r="D57">
        <v>24.674600000000002</v>
      </c>
      <c r="E57">
        <v>431.33300000000003</v>
      </c>
      <c r="F57">
        <v>14.9147</v>
      </c>
      <c r="G57">
        <v>272.572</v>
      </c>
      <c r="H57">
        <v>22.9391</v>
      </c>
      <c r="I57">
        <v>427.56599999999997</v>
      </c>
      <c r="J57">
        <v>18.696999999999999</v>
      </c>
      <c r="K57">
        <v>394.59100000000001</v>
      </c>
      <c r="L57">
        <v>23.484200000000001</v>
      </c>
      <c r="M57">
        <v>390.54</v>
      </c>
      <c r="N57">
        <v>64.441400000000002</v>
      </c>
      <c r="O57">
        <v>417.32799999999997</v>
      </c>
    </row>
    <row r="58" spans="1:15" x14ac:dyDescent="0.2">
      <c r="A58" s="1">
        <v>56</v>
      </c>
      <c r="B58">
        <v>14.626099999999999</v>
      </c>
      <c r="C58">
        <v>437.72500000000002</v>
      </c>
      <c r="D58">
        <v>22.8462</v>
      </c>
      <c r="E58">
        <v>428.096</v>
      </c>
      <c r="F58">
        <v>14.212899999999999</v>
      </c>
      <c r="G58">
        <v>266.34899999999999</v>
      </c>
      <c r="H58">
        <v>20.873100000000001</v>
      </c>
      <c r="I58">
        <v>426.28399999999999</v>
      </c>
      <c r="J58">
        <v>19.4101</v>
      </c>
      <c r="K58">
        <v>395.67</v>
      </c>
      <c r="L58">
        <v>23.794499999999999</v>
      </c>
      <c r="M58">
        <v>389.73</v>
      </c>
      <c r="N58">
        <v>55.240499999999997</v>
      </c>
      <c r="O58">
        <v>417.98500000000001</v>
      </c>
    </row>
    <row r="59" spans="1:15" x14ac:dyDescent="0.2">
      <c r="A59" s="2">
        <v>57</v>
      </c>
      <c r="B59">
        <v>19.462599999999998</v>
      </c>
      <c r="C59">
        <v>442.22399999999999</v>
      </c>
      <c r="D59">
        <v>19.371600000000001</v>
      </c>
      <c r="E59">
        <v>429.46199999999999</v>
      </c>
      <c r="F59">
        <v>15.1663</v>
      </c>
      <c r="G59">
        <v>268.02</v>
      </c>
      <c r="H59">
        <v>18.495000000000001</v>
      </c>
      <c r="I59">
        <v>425.596</v>
      </c>
      <c r="J59">
        <v>18.676100000000002</v>
      </c>
      <c r="K59">
        <v>395.42599999999999</v>
      </c>
      <c r="L59">
        <v>30.716200000000001</v>
      </c>
      <c r="M59">
        <v>391.39100000000002</v>
      </c>
      <c r="N59">
        <v>54.467399999999998</v>
      </c>
      <c r="O59">
        <v>418.642</v>
      </c>
    </row>
    <row r="60" spans="1:15" x14ac:dyDescent="0.2">
      <c r="A60" s="1">
        <v>58</v>
      </c>
      <c r="B60">
        <v>4.3384999999999998</v>
      </c>
      <c r="C60">
        <v>443.88799999999998</v>
      </c>
      <c r="D60">
        <v>19.389099999999999</v>
      </c>
      <c r="E60">
        <v>425.71600000000001</v>
      </c>
      <c r="F60">
        <v>19.4267</v>
      </c>
      <c r="G60">
        <v>266.58499999999998</v>
      </c>
      <c r="H60">
        <v>17.971800000000002</v>
      </c>
      <c r="I60">
        <v>424.68400000000003</v>
      </c>
      <c r="J60">
        <v>20.918299999999999</v>
      </c>
      <c r="K60">
        <v>395.53399999999999</v>
      </c>
      <c r="L60">
        <v>50.9086</v>
      </c>
      <c r="M60">
        <v>395.13799999999998</v>
      </c>
      <c r="N60">
        <v>69.423100000000005</v>
      </c>
      <c r="O60">
        <v>419.29899999999998</v>
      </c>
    </row>
    <row r="61" spans="1:15" x14ac:dyDescent="0.2">
      <c r="A61" s="2">
        <v>59</v>
      </c>
      <c r="B61">
        <v>-2.5994999999999999</v>
      </c>
      <c r="C61">
        <v>445.8</v>
      </c>
      <c r="D61">
        <v>20.199400000000001</v>
      </c>
      <c r="E61">
        <v>426.42700000000002</v>
      </c>
      <c r="F61">
        <v>23.040900000000001</v>
      </c>
      <c r="G61">
        <v>268.98700000000002</v>
      </c>
      <c r="H61">
        <v>17.121500000000001</v>
      </c>
      <c r="I61">
        <v>423.53300000000002</v>
      </c>
      <c r="J61">
        <v>29.103000000000002</v>
      </c>
      <c r="K61">
        <v>399.43099999999998</v>
      </c>
      <c r="L61">
        <v>62.045699999999997</v>
      </c>
      <c r="M61">
        <v>391.45600000000002</v>
      </c>
      <c r="N61">
        <v>76.429500000000004</v>
      </c>
      <c r="O61">
        <v>426.20400000000001</v>
      </c>
    </row>
    <row r="62" spans="1:15" x14ac:dyDescent="0.2">
      <c r="A62" s="1">
        <v>60</v>
      </c>
      <c r="B62">
        <v>-3.6591</v>
      </c>
      <c r="C62">
        <v>449.14100000000002</v>
      </c>
      <c r="D62">
        <v>21.099900000000002</v>
      </c>
      <c r="E62">
        <v>427.86500000000001</v>
      </c>
      <c r="F62">
        <v>20.563300000000002</v>
      </c>
      <c r="G62">
        <v>269.77499999999998</v>
      </c>
      <c r="H62">
        <v>34.0839</v>
      </c>
      <c r="I62">
        <v>422.43599999999998</v>
      </c>
      <c r="J62">
        <v>35.975200000000001</v>
      </c>
      <c r="K62">
        <v>402.31700000000001</v>
      </c>
      <c r="L62">
        <v>50.045900000000003</v>
      </c>
      <c r="M62">
        <v>391.09100000000001</v>
      </c>
      <c r="N62">
        <v>73.7654</v>
      </c>
      <c r="O62">
        <v>426.02100000000002</v>
      </c>
    </row>
    <row r="64" spans="1:15" x14ac:dyDescent="0.2">
      <c r="A64" t="s">
        <v>32</v>
      </c>
      <c r="B64">
        <f t="shared" ref="B64:K64" si="0">AVERAGE(B2:B62)</f>
        <v>-0.18021967213114728</v>
      </c>
      <c r="C64">
        <f t="shared" si="0"/>
        <v>437.61178688524581</v>
      </c>
      <c r="D64">
        <f t="shared" si="0"/>
        <v>18.74782950819672</v>
      </c>
      <c r="E64">
        <f t="shared" si="0"/>
        <v>437.49799999999993</v>
      </c>
      <c r="F64">
        <f t="shared" si="0"/>
        <v>17.670873770491802</v>
      </c>
      <c r="G64">
        <f t="shared" si="0"/>
        <v>275.74283606557373</v>
      </c>
      <c r="H64">
        <f t="shared" si="0"/>
        <v>24.984572131147541</v>
      </c>
      <c r="I64">
        <f t="shared" si="0"/>
        <v>436.95391803278704</v>
      </c>
      <c r="J64">
        <f t="shared" si="0"/>
        <v>26.55750491803278</v>
      </c>
      <c r="K64">
        <f t="shared" si="0"/>
        <v>404.90322950819666</v>
      </c>
      <c r="L64">
        <f t="shared" ref="L64:M64" si="1">AVERAGE(L2:L62)</f>
        <v>42.275855737704909</v>
      </c>
      <c r="M64">
        <f t="shared" si="1"/>
        <v>394.28586885245903</v>
      </c>
      <c r="N64">
        <f>AVERAGE(N2:N62)</f>
        <v>59.388957377049188</v>
      </c>
      <c r="O64">
        <f>AVERAGE(O2:O62)</f>
        <v>405.07409836065585</v>
      </c>
    </row>
    <row r="66" spans="1:15" x14ac:dyDescent="0.2">
      <c r="A66" t="s">
        <v>33</v>
      </c>
      <c r="C66">
        <f>C64-B64</f>
        <v>437.79200655737696</v>
      </c>
      <c r="E66">
        <f>E64-D64</f>
        <v>418.7501704918032</v>
      </c>
      <c r="G66">
        <f>G64-F64</f>
        <v>258.0719622950819</v>
      </c>
      <c r="I66">
        <f>I64-H64</f>
        <v>411.96934590163949</v>
      </c>
      <c r="K66">
        <f>K64-J64</f>
        <v>378.34572459016385</v>
      </c>
      <c r="M66">
        <f>M64-L64</f>
        <v>352.01001311475414</v>
      </c>
      <c r="O66">
        <f>O64-N64</f>
        <v>345.68514098360669</v>
      </c>
    </row>
    <row r="73" spans="1:15" x14ac:dyDescent="0.2">
      <c r="E73" s="7"/>
    </row>
    <row r="74" spans="1:15" x14ac:dyDescent="0.2">
      <c r="E74" s="4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29"/>
  <sheetViews>
    <sheetView workbookViewId="0">
      <selection activeCell="D80" sqref="D80"/>
    </sheetView>
  </sheetViews>
  <sheetFormatPr baseColWidth="10" defaultRowHeight="15" x14ac:dyDescent="0.2"/>
  <cols>
    <col min="1" max="1" width="14" bestFit="1" customWidth="1"/>
    <col min="4" max="4" width="19" customWidth="1"/>
    <col min="5" max="5" width="22.33203125" customWidth="1"/>
    <col min="6" max="7" width="19.1640625" bestFit="1" customWidth="1"/>
    <col min="8" max="13" width="24.83203125" bestFit="1" customWidth="1"/>
    <col min="14" max="14" width="26.5" customWidth="1"/>
    <col min="15" max="17" width="24.83203125" bestFit="1" customWidth="1"/>
  </cols>
  <sheetData>
    <row r="1" spans="1:15" x14ac:dyDescent="0.2">
      <c r="A1" t="s">
        <v>31</v>
      </c>
      <c r="B1" t="s">
        <v>29</v>
      </c>
      <c r="C1" t="s">
        <v>30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18</v>
      </c>
      <c r="O1" t="s">
        <v>19</v>
      </c>
    </row>
    <row r="2" spans="1:15" x14ac:dyDescent="0.2">
      <c r="A2" s="1">
        <v>0</v>
      </c>
      <c r="B2">
        <v>4.0141999999999998</v>
      </c>
      <c r="C2">
        <v>465.50400000000002</v>
      </c>
      <c r="D2">
        <v>6.6436000000000002</v>
      </c>
      <c r="E2">
        <v>424.15899999999999</v>
      </c>
      <c r="F2">
        <v>11.068099999999999</v>
      </c>
      <c r="G2">
        <v>239.99799999999999</v>
      </c>
      <c r="H2">
        <v>43.961199999999998</v>
      </c>
      <c r="I2">
        <v>451.56799999999998</v>
      </c>
      <c r="J2">
        <v>30.3111</v>
      </c>
      <c r="K2">
        <v>401.786</v>
      </c>
      <c r="L2">
        <v>22.997199999999999</v>
      </c>
      <c r="M2">
        <v>439.34800000000001</v>
      </c>
      <c r="N2">
        <v>17.056899999999999</v>
      </c>
      <c r="O2">
        <v>376.85599999999999</v>
      </c>
    </row>
    <row r="3" spans="1:15" x14ac:dyDescent="0.2">
      <c r="A3" s="2">
        <v>1</v>
      </c>
      <c r="B3">
        <v>4.9802</v>
      </c>
      <c r="C3">
        <v>462.82600000000002</v>
      </c>
      <c r="D3">
        <v>2.9308000000000001</v>
      </c>
      <c r="E3">
        <v>428.38</v>
      </c>
      <c r="F3">
        <v>11.1851</v>
      </c>
      <c r="G3">
        <v>239.82900000000001</v>
      </c>
      <c r="H3">
        <v>38.162500000000001</v>
      </c>
      <c r="I3">
        <v>475.596</v>
      </c>
      <c r="J3">
        <v>20.052399999999999</v>
      </c>
      <c r="K3">
        <v>399.96499999999997</v>
      </c>
      <c r="L3">
        <v>100.486</v>
      </c>
      <c r="M3">
        <v>429.899</v>
      </c>
      <c r="N3">
        <v>15.2121</v>
      </c>
      <c r="O3">
        <v>377.30799999999999</v>
      </c>
    </row>
    <row r="4" spans="1:15" x14ac:dyDescent="0.2">
      <c r="A4" s="1">
        <v>2</v>
      </c>
      <c r="B4">
        <v>-1.3915</v>
      </c>
      <c r="C4">
        <v>458.85399999999998</v>
      </c>
      <c r="D4">
        <v>1.7926</v>
      </c>
      <c r="E4">
        <v>432.60199999999998</v>
      </c>
      <c r="F4">
        <v>9.3694000000000006</v>
      </c>
      <c r="G4">
        <v>248.87200000000001</v>
      </c>
      <c r="H4">
        <v>44.194699999999997</v>
      </c>
      <c r="I4">
        <v>474.43599999999998</v>
      </c>
      <c r="J4">
        <v>34.9544</v>
      </c>
      <c r="K4">
        <v>397.24799999999999</v>
      </c>
      <c r="L4">
        <v>128.91499999999999</v>
      </c>
      <c r="M4">
        <v>420.45100000000002</v>
      </c>
      <c r="N4">
        <v>15.674099999999999</v>
      </c>
      <c r="O4">
        <v>377.76</v>
      </c>
    </row>
    <row r="5" spans="1:15" x14ac:dyDescent="0.2">
      <c r="A5" s="2">
        <v>3</v>
      </c>
      <c r="B5">
        <v>-2.1840000000000002</v>
      </c>
      <c r="C5">
        <v>451.23</v>
      </c>
      <c r="D5">
        <v>1.2715000000000001</v>
      </c>
      <c r="E5">
        <v>436.82299999999998</v>
      </c>
      <c r="F5">
        <v>11.2363</v>
      </c>
      <c r="G5">
        <v>260.36399999999998</v>
      </c>
      <c r="H5">
        <v>57.712400000000002</v>
      </c>
      <c r="I5">
        <v>473.27499999999998</v>
      </c>
      <c r="J5">
        <v>114.794</v>
      </c>
      <c r="K5">
        <v>397.32900000000001</v>
      </c>
      <c r="L5">
        <v>90.202500000000001</v>
      </c>
      <c r="M5">
        <v>411.00200000000001</v>
      </c>
      <c r="N5">
        <v>16.465599999999998</v>
      </c>
      <c r="O5">
        <v>378.21199999999999</v>
      </c>
    </row>
    <row r="6" spans="1:15" x14ac:dyDescent="0.2">
      <c r="A6" s="1">
        <v>4</v>
      </c>
      <c r="B6">
        <v>-3.8079000000000001</v>
      </c>
      <c r="C6">
        <v>439.06700000000001</v>
      </c>
      <c r="D6">
        <v>5.4604999999999997</v>
      </c>
      <c r="E6">
        <v>441.04399999999998</v>
      </c>
      <c r="F6">
        <v>19.806999999999999</v>
      </c>
      <c r="G6">
        <v>273.70400000000001</v>
      </c>
      <c r="H6">
        <v>53.606499999999997</v>
      </c>
      <c r="I6">
        <v>472.11399999999998</v>
      </c>
      <c r="J6">
        <v>51.331200000000003</v>
      </c>
      <c r="K6">
        <v>397.46800000000002</v>
      </c>
      <c r="L6">
        <v>73.506600000000006</v>
      </c>
      <c r="M6">
        <v>401.55399999999997</v>
      </c>
      <c r="N6">
        <v>17.5136</v>
      </c>
      <c r="O6">
        <v>379.43400000000003</v>
      </c>
    </row>
    <row r="7" spans="1:15" x14ac:dyDescent="0.2">
      <c r="A7" s="2">
        <v>5</v>
      </c>
      <c r="B7">
        <v>-4.3611000000000004</v>
      </c>
      <c r="C7">
        <v>433.01600000000002</v>
      </c>
      <c r="D7">
        <v>2.9079000000000002</v>
      </c>
      <c r="E7">
        <v>445.26499999999999</v>
      </c>
      <c r="F7">
        <v>22.973600000000001</v>
      </c>
      <c r="G7">
        <v>319.45499999999998</v>
      </c>
      <c r="H7">
        <v>36.9069</v>
      </c>
      <c r="I7">
        <v>470.95400000000001</v>
      </c>
      <c r="J7">
        <v>26.101600000000001</v>
      </c>
      <c r="K7">
        <v>395.65499999999997</v>
      </c>
      <c r="L7">
        <v>31.194299999999998</v>
      </c>
      <c r="M7">
        <v>392.10599999999999</v>
      </c>
      <c r="N7">
        <v>22.988</v>
      </c>
      <c r="O7">
        <v>371.00200000000001</v>
      </c>
    </row>
    <row r="8" spans="1:15" x14ac:dyDescent="0.2">
      <c r="A8" s="1">
        <v>6</v>
      </c>
      <c r="B8">
        <v>-4.0476999999999999</v>
      </c>
      <c r="C8">
        <v>426.49</v>
      </c>
      <c r="D8">
        <v>3.2078000000000002</v>
      </c>
      <c r="E8">
        <v>449.48599999999999</v>
      </c>
      <c r="F8">
        <v>14.033200000000001</v>
      </c>
      <c r="G8">
        <v>288.01</v>
      </c>
      <c r="H8">
        <v>33.961300000000001</v>
      </c>
      <c r="I8">
        <v>469.79300000000001</v>
      </c>
      <c r="J8">
        <v>16.635000000000002</v>
      </c>
      <c r="K8">
        <v>396.31099999999998</v>
      </c>
      <c r="L8">
        <v>10.5243</v>
      </c>
      <c r="M8">
        <v>382.65699999999998</v>
      </c>
      <c r="N8">
        <v>53.146099999999997</v>
      </c>
      <c r="O8">
        <v>376.80500000000001</v>
      </c>
    </row>
    <row r="9" spans="1:15" x14ac:dyDescent="0.2">
      <c r="A9" s="2">
        <v>7</v>
      </c>
      <c r="B9">
        <v>-3.0400999999999998</v>
      </c>
      <c r="C9">
        <v>424.548</v>
      </c>
      <c r="D9">
        <v>4.4203999999999999</v>
      </c>
      <c r="E9">
        <v>453.70699999999999</v>
      </c>
      <c r="F9">
        <v>5.9410999999999996</v>
      </c>
      <c r="G9">
        <v>290.589</v>
      </c>
      <c r="H9">
        <v>88.877300000000005</v>
      </c>
      <c r="I9">
        <v>468.63200000000001</v>
      </c>
      <c r="J9">
        <v>21.557200000000002</v>
      </c>
      <c r="K9">
        <v>396.96800000000002</v>
      </c>
      <c r="L9">
        <v>5.0119999999999996</v>
      </c>
      <c r="M9">
        <v>381.91300000000001</v>
      </c>
      <c r="N9">
        <v>35.280299999999997</v>
      </c>
      <c r="O9">
        <v>362.49099999999999</v>
      </c>
    </row>
    <row r="10" spans="1:15" x14ac:dyDescent="0.2">
      <c r="A10" s="1">
        <v>8</v>
      </c>
      <c r="B10">
        <v>-1.2045999999999999</v>
      </c>
      <c r="C10">
        <v>423.19400000000002</v>
      </c>
      <c r="D10">
        <v>5.633</v>
      </c>
      <c r="E10">
        <v>457.928</v>
      </c>
      <c r="F10">
        <v>4.7556000000000003</v>
      </c>
      <c r="G10">
        <v>285.28100000000001</v>
      </c>
      <c r="H10">
        <v>82.928899999999999</v>
      </c>
      <c r="I10">
        <v>467.471</v>
      </c>
      <c r="J10">
        <v>34.545499999999997</v>
      </c>
      <c r="K10">
        <v>397.625</v>
      </c>
      <c r="L10">
        <v>9.7139000000000006</v>
      </c>
      <c r="M10">
        <v>381.16800000000001</v>
      </c>
      <c r="N10">
        <v>29.322399999999998</v>
      </c>
      <c r="O10">
        <v>353.11500000000001</v>
      </c>
    </row>
    <row r="11" spans="1:15" x14ac:dyDescent="0.2">
      <c r="A11" s="2">
        <v>9</v>
      </c>
      <c r="B11">
        <v>0.1817</v>
      </c>
      <c r="C11">
        <v>437.49</v>
      </c>
      <c r="D11">
        <v>6.8456000000000001</v>
      </c>
      <c r="E11">
        <v>462.673</v>
      </c>
      <c r="F11">
        <v>3.4546999999999999</v>
      </c>
      <c r="G11">
        <v>287.23200000000003</v>
      </c>
      <c r="H11">
        <v>65.072800000000001</v>
      </c>
      <c r="I11">
        <v>466.31099999999998</v>
      </c>
      <c r="J11">
        <v>36.644100000000002</v>
      </c>
      <c r="K11">
        <v>398.28199999999998</v>
      </c>
      <c r="L11">
        <v>3.3439000000000001</v>
      </c>
      <c r="M11">
        <v>380.423</v>
      </c>
      <c r="N11">
        <v>28.324100000000001</v>
      </c>
      <c r="O11">
        <v>383.649</v>
      </c>
    </row>
    <row r="12" spans="1:15" x14ac:dyDescent="0.2">
      <c r="A12" s="1">
        <v>10</v>
      </c>
      <c r="B12">
        <v>0.7984</v>
      </c>
      <c r="C12">
        <v>449.29</v>
      </c>
      <c r="D12">
        <v>8.0581999999999994</v>
      </c>
      <c r="E12">
        <v>468.47399999999999</v>
      </c>
      <c r="F12">
        <v>4.0392000000000001</v>
      </c>
      <c r="G12">
        <v>293.83999999999997</v>
      </c>
      <c r="H12">
        <v>235.381</v>
      </c>
      <c r="I12">
        <v>465.15</v>
      </c>
      <c r="J12">
        <v>30.378399999999999</v>
      </c>
      <c r="K12">
        <v>398.93900000000002</v>
      </c>
      <c r="L12">
        <v>-0.53600000000000003</v>
      </c>
      <c r="M12">
        <v>379.67899999999997</v>
      </c>
      <c r="N12">
        <v>30.020600000000002</v>
      </c>
      <c r="O12">
        <v>385.363</v>
      </c>
    </row>
    <row r="13" spans="1:15" x14ac:dyDescent="0.2">
      <c r="A13" s="2">
        <v>11</v>
      </c>
      <c r="B13">
        <v>1.2675000000000001</v>
      </c>
      <c r="C13">
        <v>452.20699999999999</v>
      </c>
      <c r="D13">
        <v>7.7115</v>
      </c>
      <c r="E13">
        <v>467.87099999999998</v>
      </c>
      <c r="F13">
        <v>3.7694000000000001</v>
      </c>
      <c r="G13">
        <v>288.98599999999999</v>
      </c>
      <c r="H13">
        <v>133.381</v>
      </c>
      <c r="I13">
        <v>463.98899999999998</v>
      </c>
      <c r="J13">
        <v>30.694600000000001</v>
      </c>
      <c r="K13">
        <v>399.59500000000003</v>
      </c>
      <c r="L13">
        <v>2.0009999999999999</v>
      </c>
      <c r="M13">
        <v>378.93400000000003</v>
      </c>
      <c r="N13">
        <v>24.424600000000002</v>
      </c>
      <c r="O13">
        <v>396.25099999999998</v>
      </c>
    </row>
    <row r="14" spans="1:15" x14ac:dyDescent="0.2">
      <c r="A14" s="1">
        <v>12</v>
      </c>
      <c r="B14">
        <v>0.33829999999999999</v>
      </c>
      <c r="C14">
        <v>450.03399999999999</v>
      </c>
      <c r="D14">
        <v>8.7363</v>
      </c>
      <c r="E14">
        <v>467.923</v>
      </c>
      <c r="F14">
        <v>3.5547</v>
      </c>
      <c r="G14">
        <v>285.49799999999999</v>
      </c>
      <c r="H14">
        <v>43.525300000000001</v>
      </c>
      <c r="I14">
        <v>462.82900000000001</v>
      </c>
      <c r="J14">
        <v>20.030100000000001</v>
      </c>
      <c r="K14">
        <v>400.25200000000001</v>
      </c>
      <c r="L14">
        <v>5.1821000000000002</v>
      </c>
      <c r="M14">
        <v>378.19</v>
      </c>
      <c r="N14">
        <v>14.9125</v>
      </c>
      <c r="O14">
        <v>396.875</v>
      </c>
    </row>
    <row r="15" spans="1:15" x14ac:dyDescent="0.2">
      <c r="A15" s="2">
        <v>13</v>
      </c>
      <c r="B15">
        <v>-2.6257000000000001</v>
      </c>
      <c r="C15">
        <v>454.197</v>
      </c>
      <c r="D15">
        <v>2.3441999999999998</v>
      </c>
      <c r="E15">
        <v>450.99599999999998</v>
      </c>
      <c r="F15">
        <v>8.0914999999999999</v>
      </c>
      <c r="G15">
        <v>275.98399999999998</v>
      </c>
      <c r="H15">
        <v>37.9559</v>
      </c>
      <c r="I15">
        <v>461.66800000000001</v>
      </c>
      <c r="J15">
        <v>15.490399999999999</v>
      </c>
      <c r="K15">
        <v>400.90899999999999</v>
      </c>
      <c r="L15">
        <v>9.2874999999999996</v>
      </c>
      <c r="M15">
        <v>377.44499999999999</v>
      </c>
      <c r="N15">
        <v>15.5479</v>
      </c>
      <c r="O15">
        <v>397.49900000000002</v>
      </c>
    </row>
    <row r="16" spans="1:15" x14ac:dyDescent="0.2">
      <c r="A16" s="1">
        <v>14</v>
      </c>
      <c r="B16">
        <v>-3.9983</v>
      </c>
      <c r="C16">
        <v>460.34899999999999</v>
      </c>
      <c r="D16">
        <v>2.2321</v>
      </c>
      <c r="E16">
        <v>452.36</v>
      </c>
      <c r="F16">
        <v>5.1802000000000001</v>
      </c>
      <c r="G16">
        <v>284.15600000000001</v>
      </c>
      <c r="H16">
        <v>33.168500000000002</v>
      </c>
      <c r="I16">
        <v>460.50700000000001</v>
      </c>
      <c r="J16">
        <v>7.9790000000000001</v>
      </c>
      <c r="K16">
        <v>401.56599999999997</v>
      </c>
      <c r="L16">
        <v>2.7650000000000001</v>
      </c>
      <c r="M16">
        <v>376.70100000000002</v>
      </c>
      <c r="N16">
        <v>20.927</v>
      </c>
      <c r="O16">
        <v>398.12299999999999</v>
      </c>
    </row>
    <row r="17" spans="1:15" x14ac:dyDescent="0.2">
      <c r="A17" s="2">
        <v>15</v>
      </c>
      <c r="B17">
        <v>-3.0912000000000002</v>
      </c>
      <c r="C17">
        <v>458.22800000000001</v>
      </c>
      <c r="D17">
        <v>2.8330000000000002</v>
      </c>
      <c r="E17">
        <v>445.84300000000002</v>
      </c>
      <c r="F17">
        <v>6.6814999999999998</v>
      </c>
      <c r="G17">
        <v>311.82299999999998</v>
      </c>
      <c r="H17">
        <v>30.954799999999999</v>
      </c>
      <c r="I17">
        <v>459.346</v>
      </c>
      <c r="J17">
        <v>11.2735</v>
      </c>
      <c r="K17">
        <v>402.22300000000001</v>
      </c>
      <c r="L17">
        <v>11.4131</v>
      </c>
      <c r="M17">
        <v>375.95600000000002</v>
      </c>
      <c r="N17">
        <v>26.114699999999999</v>
      </c>
      <c r="O17">
        <v>398.74700000000001</v>
      </c>
    </row>
    <row r="18" spans="1:15" x14ac:dyDescent="0.2">
      <c r="A18" s="1">
        <v>16</v>
      </c>
      <c r="B18">
        <v>-0.41199999999999998</v>
      </c>
      <c r="C18">
        <v>458.322</v>
      </c>
      <c r="D18">
        <v>2.4392999999999998</v>
      </c>
      <c r="E18">
        <v>443.89600000000002</v>
      </c>
      <c r="F18">
        <v>14.9641</v>
      </c>
      <c r="G18">
        <v>314.154</v>
      </c>
      <c r="H18">
        <v>34.311</v>
      </c>
      <c r="I18">
        <v>458.18599999999998</v>
      </c>
      <c r="J18">
        <v>21.632899999999999</v>
      </c>
      <c r="K18">
        <v>402.87900000000002</v>
      </c>
      <c r="L18">
        <v>15.8531</v>
      </c>
      <c r="M18">
        <v>375.21199999999999</v>
      </c>
      <c r="N18">
        <v>22.057700000000001</v>
      </c>
      <c r="O18">
        <v>399.37099999999998</v>
      </c>
    </row>
    <row r="19" spans="1:15" x14ac:dyDescent="0.2">
      <c r="A19" s="2">
        <v>17</v>
      </c>
      <c r="B19">
        <v>1.4690000000000001</v>
      </c>
      <c r="C19">
        <v>463.05900000000003</v>
      </c>
      <c r="D19">
        <v>2.0703999999999998</v>
      </c>
      <c r="E19">
        <v>444.88499999999999</v>
      </c>
      <c r="F19">
        <v>11.6755</v>
      </c>
      <c r="G19">
        <v>291.24799999999999</v>
      </c>
      <c r="H19">
        <v>35.151899999999998</v>
      </c>
      <c r="I19">
        <v>457.02499999999998</v>
      </c>
      <c r="J19">
        <v>69.006399999999999</v>
      </c>
      <c r="K19">
        <v>403.536</v>
      </c>
      <c r="L19">
        <v>7.8063000000000002</v>
      </c>
      <c r="M19">
        <v>374.46699999999998</v>
      </c>
      <c r="N19">
        <v>16.490200000000002</v>
      </c>
      <c r="O19">
        <v>399.995</v>
      </c>
    </row>
    <row r="20" spans="1:15" x14ac:dyDescent="0.2">
      <c r="A20" s="1">
        <v>18</v>
      </c>
      <c r="B20">
        <v>2.3433999999999999</v>
      </c>
      <c r="C20">
        <v>468.68</v>
      </c>
      <c r="D20">
        <v>3.0552000000000001</v>
      </c>
      <c r="E20">
        <v>451.666</v>
      </c>
      <c r="F20">
        <v>8.1876999999999995</v>
      </c>
      <c r="G20">
        <v>278.67700000000002</v>
      </c>
      <c r="H20">
        <v>36.317399999999999</v>
      </c>
      <c r="I20">
        <v>455.86399999999998</v>
      </c>
      <c r="J20">
        <v>45.915599999999998</v>
      </c>
      <c r="K20">
        <v>404.19299999999998</v>
      </c>
      <c r="L20">
        <v>36.0017</v>
      </c>
      <c r="M20">
        <v>373.72199999999998</v>
      </c>
      <c r="N20">
        <v>14.7692</v>
      </c>
      <c r="O20">
        <v>400.61900000000003</v>
      </c>
    </row>
    <row r="21" spans="1:15" x14ac:dyDescent="0.2">
      <c r="A21" s="2">
        <v>19</v>
      </c>
      <c r="B21">
        <v>1.7958000000000001</v>
      </c>
      <c r="C21">
        <v>471.30700000000002</v>
      </c>
      <c r="D21">
        <v>5.931</v>
      </c>
      <c r="E21">
        <v>457.58300000000003</v>
      </c>
      <c r="F21">
        <v>19.727900000000002</v>
      </c>
      <c r="G21">
        <v>279.66800000000001</v>
      </c>
      <c r="H21">
        <v>34.2254</v>
      </c>
      <c r="I21">
        <v>461.45299999999997</v>
      </c>
      <c r="J21">
        <v>31.723199999999999</v>
      </c>
      <c r="K21">
        <v>404.85</v>
      </c>
      <c r="L21">
        <v>43.223999999999997</v>
      </c>
      <c r="M21">
        <v>372.97800000000001</v>
      </c>
      <c r="N21">
        <v>15.002800000000001</v>
      </c>
      <c r="O21">
        <v>401.24299999999999</v>
      </c>
    </row>
    <row r="22" spans="1:15" x14ac:dyDescent="0.2">
      <c r="A22" s="1">
        <v>20</v>
      </c>
      <c r="B22">
        <v>0.1043</v>
      </c>
      <c r="C22">
        <v>478.27300000000002</v>
      </c>
      <c r="D22">
        <v>6.0609599999999997</v>
      </c>
      <c r="E22">
        <v>448.70100000000002</v>
      </c>
      <c r="F22">
        <v>26.063500000000001</v>
      </c>
      <c r="G22">
        <v>278.56</v>
      </c>
      <c r="H22">
        <v>36.192500000000003</v>
      </c>
      <c r="I22">
        <v>468.84199999999998</v>
      </c>
      <c r="J22">
        <v>20.3704</v>
      </c>
      <c r="K22">
        <v>405.50599999999997</v>
      </c>
      <c r="L22">
        <v>8.6171000000000006</v>
      </c>
      <c r="M22">
        <v>373.07299999999998</v>
      </c>
      <c r="N22">
        <v>16.37</v>
      </c>
      <c r="O22">
        <v>401.86700000000002</v>
      </c>
    </row>
    <row r="23" spans="1:15" x14ac:dyDescent="0.2">
      <c r="A23" s="2">
        <v>21</v>
      </c>
      <c r="B23">
        <v>-0.89349999999999996</v>
      </c>
      <c r="C23">
        <v>480.13900000000001</v>
      </c>
      <c r="D23">
        <v>6.1909099999999997</v>
      </c>
      <c r="E23">
        <v>451.505</v>
      </c>
      <c r="F23">
        <v>10.922499999999999</v>
      </c>
      <c r="G23">
        <v>278.93900000000002</v>
      </c>
      <c r="H23">
        <v>42.5351</v>
      </c>
      <c r="I23">
        <v>473.63299999999998</v>
      </c>
      <c r="J23">
        <v>17.2668</v>
      </c>
      <c r="K23">
        <v>406.16300000000001</v>
      </c>
      <c r="L23">
        <v>1.1545000000000001</v>
      </c>
      <c r="M23">
        <v>373.32499999999999</v>
      </c>
      <c r="N23">
        <v>21.1174</v>
      </c>
      <c r="O23">
        <v>402.49099999999999</v>
      </c>
    </row>
    <row r="24" spans="1:15" x14ac:dyDescent="0.2">
      <c r="A24" s="1">
        <v>22</v>
      </c>
      <c r="B24">
        <v>-1.7020999999999999</v>
      </c>
      <c r="C24">
        <v>479.512</v>
      </c>
      <c r="D24">
        <v>6.3208700000000002</v>
      </c>
      <c r="E24">
        <v>464.827</v>
      </c>
      <c r="F24">
        <v>11.298500000000001</v>
      </c>
      <c r="G24">
        <v>280.28399999999999</v>
      </c>
      <c r="H24">
        <v>48.367699999999999</v>
      </c>
      <c r="I24">
        <v>471.90199999999999</v>
      </c>
      <c r="J24">
        <v>10.7552</v>
      </c>
      <c r="K24">
        <v>406.82</v>
      </c>
      <c r="L24">
        <v>7.3099999999999998E-2</v>
      </c>
      <c r="M24">
        <v>370.98200000000003</v>
      </c>
      <c r="N24">
        <v>27.952000000000002</v>
      </c>
      <c r="O24">
        <v>403.11500000000001</v>
      </c>
    </row>
    <row r="25" spans="1:15" x14ac:dyDescent="0.2">
      <c r="A25" s="2">
        <v>23</v>
      </c>
      <c r="B25">
        <v>1.5404</v>
      </c>
      <c r="C25">
        <v>475.33199999999999</v>
      </c>
      <c r="D25">
        <v>6.4508299999999998</v>
      </c>
      <c r="E25">
        <v>467.452</v>
      </c>
      <c r="F25">
        <v>9.1102000000000007</v>
      </c>
      <c r="G25">
        <v>281.40800000000002</v>
      </c>
      <c r="H25">
        <v>54.505200000000002</v>
      </c>
      <c r="I25">
        <v>470.738</v>
      </c>
      <c r="J25">
        <v>10.273</v>
      </c>
      <c r="K25">
        <v>407.47699999999998</v>
      </c>
      <c r="L25">
        <v>4.1593</v>
      </c>
      <c r="M25">
        <v>371.43400000000003</v>
      </c>
      <c r="N25">
        <v>28.0473</v>
      </c>
      <c r="O25">
        <v>403.73899999999998</v>
      </c>
    </row>
    <row r="26" spans="1:15" x14ac:dyDescent="0.2">
      <c r="A26" s="1">
        <v>24</v>
      </c>
      <c r="B26">
        <v>2.5055999999999998</v>
      </c>
      <c r="C26">
        <v>475.18900000000002</v>
      </c>
      <c r="D26">
        <v>6.5807900000000004</v>
      </c>
      <c r="E26">
        <v>460.09800000000001</v>
      </c>
      <c r="F26">
        <v>7.9703999999999997</v>
      </c>
      <c r="G26">
        <v>283.93299999999999</v>
      </c>
      <c r="H26">
        <v>43.618600000000001</v>
      </c>
      <c r="I26">
        <v>472.38400000000001</v>
      </c>
      <c r="J26">
        <v>9.1757000000000009</v>
      </c>
      <c r="K26">
        <v>408.13400000000001</v>
      </c>
      <c r="L26">
        <v>11.570499999999999</v>
      </c>
      <c r="M26">
        <v>371.88600000000002</v>
      </c>
      <c r="N26">
        <v>22.546800000000001</v>
      </c>
      <c r="O26">
        <v>404.363</v>
      </c>
    </row>
    <row r="27" spans="1:15" x14ac:dyDescent="0.2">
      <c r="A27" s="2">
        <v>25</v>
      </c>
      <c r="B27">
        <v>0.1545</v>
      </c>
      <c r="C27">
        <v>475.69400000000002</v>
      </c>
      <c r="D27">
        <v>6.7107400000000004</v>
      </c>
      <c r="E27">
        <v>459.49599999999998</v>
      </c>
      <c r="F27">
        <v>10.598000000000001</v>
      </c>
      <c r="G27">
        <v>277.85500000000002</v>
      </c>
      <c r="H27">
        <v>30.978999999999999</v>
      </c>
      <c r="I27">
        <v>478.53</v>
      </c>
      <c r="J27">
        <v>9.1852999999999998</v>
      </c>
      <c r="K27">
        <v>408.79</v>
      </c>
      <c r="L27">
        <v>13.4099</v>
      </c>
      <c r="M27">
        <v>372.33800000000002</v>
      </c>
      <c r="N27">
        <v>20.256900000000002</v>
      </c>
      <c r="O27">
        <v>404.98700000000002</v>
      </c>
    </row>
    <row r="28" spans="1:15" x14ac:dyDescent="0.2">
      <c r="A28" s="1">
        <v>26</v>
      </c>
      <c r="B28">
        <v>-0.88680000000000003</v>
      </c>
      <c r="C28">
        <v>471.92700000000002</v>
      </c>
      <c r="D28">
        <v>6.8407</v>
      </c>
      <c r="E28">
        <v>457.49599999999998</v>
      </c>
      <c r="F28">
        <v>16.7559</v>
      </c>
      <c r="G28">
        <v>274.74099999999999</v>
      </c>
      <c r="H28">
        <v>30.1524</v>
      </c>
      <c r="I28">
        <v>483.733</v>
      </c>
      <c r="J28">
        <v>12.3926</v>
      </c>
      <c r="K28">
        <v>409.447</v>
      </c>
      <c r="L28">
        <v>11.9758</v>
      </c>
      <c r="M28">
        <v>372.79</v>
      </c>
      <c r="N28">
        <v>19.939800000000002</v>
      </c>
      <c r="O28">
        <v>405.61099999999999</v>
      </c>
    </row>
    <row r="29" spans="1:15" x14ac:dyDescent="0.2">
      <c r="A29" s="2">
        <v>27</v>
      </c>
      <c r="B29">
        <v>-1.0198</v>
      </c>
      <c r="C29">
        <v>474.59199999999998</v>
      </c>
      <c r="D29">
        <v>4.0724</v>
      </c>
      <c r="E29">
        <v>456.33199999999999</v>
      </c>
      <c r="F29">
        <v>18.808</v>
      </c>
      <c r="G29">
        <v>269.30099999999999</v>
      </c>
      <c r="H29">
        <v>27.543500000000002</v>
      </c>
      <c r="I29">
        <v>484.202</v>
      </c>
      <c r="J29">
        <v>14.6587</v>
      </c>
      <c r="K29">
        <v>410.10399999999998</v>
      </c>
      <c r="L29">
        <v>11.9697</v>
      </c>
      <c r="M29">
        <v>373.24200000000002</v>
      </c>
      <c r="N29">
        <v>22.651499999999999</v>
      </c>
      <c r="O29">
        <v>406.23500000000001</v>
      </c>
    </row>
    <row r="30" spans="1:15" x14ac:dyDescent="0.2">
      <c r="A30" s="1">
        <v>28</v>
      </c>
      <c r="B30">
        <v>-1.4839</v>
      </c>
      <c r="C30">
        <v>482.44799999999998</v>
      </c>
      <c r="D30">
        <v>3.0594999999999999</v>
      </c>
      <c r="E30">
        <v>458.77800000000002</v>
      </c>
      <c r="F30">
        <v>8.8734999999999999</v>
      </c>
      <c r="G30">
        <v>271.27999999999997</v>
      </c>
      <c r="H30">
        <v>25.5121</v>
      </c>
      <c r="I30">
        <v>486.03</v>
      </c>
      <c r="J30">
        <v>11.9557</v>
      </c>
      <c r="K30">
        <v>410.76100000000002</v>
      </c>
      <c r="L30">
        <v>14.405799999999999</v>
      </c>
      <c r="M30">
        <v>373.69299999999998</v>
      </c>
      <c r="N30">
        <v>24.677</v>
      </c>
      <c r="O30">
        <v>406.85899999999998</v>
      </c>
    </row>
    <row r="31" spans="1:15" x14ac:dyDescent="0.2">
      <c r="A31" s="2">
        <v>29</v>
      </c>
      <c r="B31">
        <v>-2.5169000000000001</v>
      </c>
      <c r="C31">
        <v>482.70400000000001</v>
      </c>
      <c r="D31">
        <v>3.4030999999999998</v>
      </c>
      <c r="E31">
        <v>458.35300000000001</v>
      </c>
      <c r="F31">
        <v>5.2209000000000003</v>
      </c>
      <c r="G31">
        <v>286.375</v>
      </c>
      <c r="H31">
        <v>24.831499999999998</v>
      </c>
      <c r="I31">
        <v>485.58</v>
      </c>
      <c r="J31">
        <v>8.0310000000000006</v>
      </c>
      <c r="K31">
        <v>411.41699999999997</v>
      </c>
      <c r="L31">
        <v>24.034099999999999</v>
      </c>
      <c r="M31">
        <v>374.14499999999998</v>
      </c>
      <c r="N31">
        <v>21.078199999999999</v>
      </c>
      <c r="O31">
        <v>407.483</v>
      </c>
    </row>
    <row r="32" spans="1:15" x14ac:dyDescent="0.2">
      <c r="A32" s="1">
        <v>30</v>
      </c>
      <c r="B32">
        <v>-2.7610000000000001</v>
      </c>
      <c r="C32">
        <v>476.19499999999999</v>
      </c>
      <c r="D32">
        <v>3.3287</v>
      </c>
      <c r="E32">
        <v>462.62900000000002</v>
      </c>
      <c r="F32">
        <v>7.9504999999999999</v>
      </c>
      <c r="G32">
        <v>286.15199999999999</v>
      </c>
      <c r="H32">
        <v>24.894200000000001</v>
      </c>
      <c r="I32">
        <v>481.25</v>
      </c>
      <c r="J32">
        <v>5.9425999999999997</v>
      </c>
      <c r="K32">
        <v>412.07400000000001</v>
      </c>
      <c r="L32">
        <v>22.7407</v>
      </c>
      <c r="M32">
        <v>374.59699999999998</v>
      </c>
      <c r="N32">
        <v>19.728899999999999</v>
      </c>
      <c r="O32">
        <v>408.10700000000003</v>
      </c>
    </row>
    <row r="33" spans="1:15" x14ac:dyDescent="0.2">
      <c r="A33" s="2">
        <v>31</v>
      </c>
      <c r="B33">
        <v>-2.3264</v>
      </c>
      <c r="C33">
        <v>473.67899999999997</v>
      </c>
      <c r="D33">
        <v>4.1109</v>
      </c>
      <c r="E33">
        <v>453.351</v>
      </c>
      <c r="F33">
        <v>5.5457000000000001</v>
      </c>
      <c r="G33">
        <v>285.92899999999997</v>
      </c>
      <c r="H33">
        <v>23.3703</v>
      </c>
      <c r="I33">
        <v>486.96199999999999</v>
      </c>
      <c r="J33">
        <v>7.0848000000000004</v>
      </c>
      <c r="K33">
        <v>412.73099999999999</v>
      </c>
      <c r="L33">
        <v>9.7101000000000006</v>
      </c>
      <c r="M33">
        <v>375.04899999999998</v>
      </c>
      <c r="N33">
        <v>18.327000000000002</v>
      </c>
      <c r="O33">
        <v>408.73099999999999</v>
      </c>
    </row>
    <row r="34" spans="1:15" x14ac:dyDescent="0.2">
      <c r="A34" s="1">
        <v>32</v>
      </c>
      <c r="B34">
        <v>-0.7359</v>
      </c>
      <c r="C34">
        <v>468.16500000000002</v>
      </c>
      <c r="D34">
        <v>5.1814999999999998</v>
      </c>
      <c r="E34">
        <v>448.55500000000001</v>
      </c>
      <c r="F34">
        <v>4.9560000000000004</v>
      </c>
      <c r="G34">
        <v>285.70600000000002</v>
      </c>
      <c r="H34">
        <v>22.629899999999999</v>
      </c>
      <c r="I34">
        <v>487.67700000000002</v>
      </c>
      <c r="J34">
        <v>8.2327999999999992</v>
      </c>
      <c r="K34">
        <v>413.38799999999998</v>
      </c>
      <c r="L34">
        <v>4.2256999999999998</v>
      </c>
      <c r="M34">
        <v>375.50099999999998</v>
      </c>
      <c r="N34">
        <v>18.0472</v>
      </c>
      <c r="O34">
        <v>409.35500000000002</v>
      </c>
    </row>
    <row r="35" spans="1:15" x14ac:dyDescent="0.2">
      <c r="A35" s="2">
        <v>33</v>
      </c>
      <c r="B35">
        <v>1.1391</v>
      </c>
      <c r="C35">
        <v>464.59699999999998</v>
      </c>
      <c r="D35">
        <v>8.9101999999999997</v>
      </c>
      <c r="E35">
        <v>445.541</v>
      </c>
      <c r="F35">
        <v>5.4215999999999998</v>
      </c>
      <c r="G35">
        <v>285.483</v>
      </c>
      <c r="H35">
        <v>22.840199999999999</v>
      </c>
      <c r="I35">
        <v>485.09800000000001</v>
      </c>
      <c r="J35">
        <v>25.8169</v>
      </c>
      <c r="K35">
        <v>414.04500000000002</v>
      </c>
      <c r="L35">
        <v>6.7790999999999997</v>
      </c>
      <c r="M35">
        <v>375.95299999999997</v>
      </c>
      <c r="N35">
        <v>17.757400000000001</v>
      </c>
      <c r="O35">
        <v>409.97899999999998</v>
      </c>
    </row>
    <row r="36" spans="1:15" x14ac:dyDescent="0.2">
      <c r="A36" s="1">
        <v>34</v>
      </c>
      <c r="B36">
        <v>3.1823000000000001</v>
      </c>
      <c r="C36">
        <v>462.64600000000002</v>
      </c>
      <c r="D36">
        <v>9.4612099999999995</v>
      </c>
      <c r="E36">
        <v>444.15100000000001</v>
      </c>
      <c r="F36">
        <v>6.9783999999999997</v>
      </c>
      <c r="G36">
        <v>285.26</v>
      </c>
      <c r="H36">
        <v>23.376999999999999</v>
      </c>
      <c r="I36">
        <v>483.98200000000003</v>
      </c>
      <c r="J36">
        <v>14.8428</v>
      </c>
      <c r="K36">
        <v>414.70100000000002</v>
      </c>
      <c r="L36">
        <v>6.7492000000000001</v>
      </c>
      <c r="M36">
        <v>376.40499999999997</v>
      </c>
      <c r="N36">
        <v>17.984100000000002</v>
      </c>
      <c r="O36">
        <v>410.60300000000001</v>
      </c>
    </row>
    <row r="37" spans="1:15" x14ac:dyDescent="0.2">
      <c r="A37" s="2">
        <v>35</v>
      </c>
      <c r="B37">
        <v>3.7286999999999999</v>
      </c>
      <c r="C37">
        <v>460.77</v>
      </c>
      <c r="D37">
        <v>10.0122</v>
      </c>
      <c r="E37">
        <v>444.13799999999998</v>
      </c>
      <c r="F37">
        <v>10.6274</v>
      </c>
      <c r="G37">
        <v>285.03699999999998</v>
      </c>
      <c r="H37">
        <v>26.203199999999999</v>
      </c>
      <c r="I37">
        <v>482.86500000000001</v>
      </c>
      <c r="J37">
        <v>6.2077999999999998</v>
      </c>
      <c r="K37">
        <v>415.358</v>
      </c>
      <c r="L37">
        <v>4.6725000000000003</v>
      </c>
      <c r="M37">
        <v>376.85599999999999</v>
      </c>
      <c r="N37">
        <v>18.278199999999998</v>
      </c>
      <c r="O37">
        <v>411.22699999999998</v>
      </c>
    </row>
    <row r="38" spans="1:15" x14ac:dyDescent="0.2">
      <c r="A38" s="1">
        <v>36</v>
      </c>
      <c r="B38">
        <v>0.51639999999999997</v>
      </c>
      <c r="C38">
        <v>460.10899999999998</v>
      </c>
      <c r="D38">
        <v>10.5632</v>
      </c>
      <c r="E38">
        <v>443.88200000000001</v>
      </c>
      <c r="F38">
        <v>12.206</v>
      </c>
      <c r="G38">
        <v>284.81400000000002</v>
      </c>
      <c r="H38">
        <v>29.9696</v>
      </c>
      <c r="I38">
        <v>481.74799999999999</v>
      </c>
      <c r="J38">
        <v>4.6565000000000003</v>
      </c>
      <c r="K38">
        <v>416.01499999999999</v>
      </c>
      <c r="L38">
        <v>5.8265000000000002</v>
      </c>
      <c r="M38">
        <v>377.30799999999999</v>
      </c>
      <c r="N38">
        <v>23.017600000000002</v>
      </c>
      <c r="O38">
        <v>355.22899999999998</v>
      </c>
    </row>
    <row r="39" spans="1:15" x14ac:dyDescent="0.2">
      <c r="A39" s="2">
        <v>37</v>
      </c>
      <c r="B39">
        <v>-1.8669</v>
      </c>
      <c r="C39">
        <v>461.35199999999998</v>
      </c>
      <c r="D39">
        <v>11.1142</v>
      </c>
      <c r="E39">
        <v>446.61</v>
      </c>
      <c r="F39">
        <v>10.039899999999999</v>
      </c>
      <c r="G39">
        <v>276.80399999999997</v>
      </c>
      <c r="H39">
        <v>33.511800000000001</v>
      </c>
      <c r="I39">
        <v>480.63200000000001</v>
      </c>
      <c r="J39">
        <v>4.343</v>
      </c>
      <c r="K39">
        <v>416.67200000000003</v>
      </c>
      <c r="L39">
        <v>5.1113</v>
      </c>
      <c r="M39">
        <v>377.76</v>
      </c>
      <c r="N39">
        <v>26.728899999999999</v>
      </c>
      <c r="O39">
        <v>356.93700000000001</v>
      </c>
    </row>
    <row r="40" spans="1:15" x14ac:dyDescent="0.2">
      <c r="A40" s="1">
        <v>38</v>
      </c>
      <c r="B40">
        <v>-1.9204000000000001</v>
      </c>
      <c r="C40">
        <v>459.476</v>
      </c>
      <c r="D40">
        <v>11.6652</v>
      </c>
      <c r="E40">
        <v>449.41</v>
      </c>
      <c r="F40">
        <v>19.0303</v>
      </c>
      <c r="G40">
        <v>274.79300000000001</v>
      </c>
      <c r="H40">
        <v>35.438600000000001</v>
      </c>
      <c r="I40">
        <v>479.51499999999999</v>
      </c>
      <c r="J40">
        <v>5.4707999999999997</v>
      </c>
      <c r="K40">
        <v>417.32799999999997</v>
      </c>
      <c r="L40">
        <v>3.2107999999999999</v>
      </c>
      <c r="M40">
        <v>378.21199999999999</v>
      </c>
      <c r="N40">
        <v>23.306000000000001</v>
      </c>
      <c r="O40">
        <v>358.048</v>
      </c>
    </row>
    <row r="41" spans="1:15" x14ac:dyDescent="0.2">
      <c r="A41" s="2">
        <v>39</v>
      </c>
      <c r="B41">
        <v>-3.1817000000000002</v>
      </c>
      <c r="C41">
        <v>460.142</v>
      </c>
      <c r="D41">
        <v>12.2163</v>
      </c>
      <c r="E41">
        <v>449.29700000000003</v>
      </c>
      <c r="F41">
        <v>17.367000000000001</v>
      </c>
      <c r="G41">
        <v>274.33800000000002</v>
      </c>
      <c r="H41">
        <v>31.614000000000001</v>
      </c>
      <c r="I41">
        <v>478.39800000000002</v>
      </c>
      <c r="J41">
        <v>7.0095999999999998</v>
      </c>
      <c r="K41">
        <v>417.98500000000001</v>
      </c>
      <c r="L41">
        <v>3.2218</v>
      </c>
      <c r="M41">
        <v>378.66399999999999</v>
      </c>
      <c r="N41">
        <v>23.267600000000002</v>
      </c>
      <c r="O41">
        <v>353.81700000000001</v>
      </c>
    </row>
    <row r="42" spans="1:15" x14ac:dyDescent="0.2">
      <c r="A42" s="1">
        <v>40</v>
      </c>
      <c r="B42">
        <v>-3.4249999999999998</v>
      </c>
      <c r="C42">
        <v>464.863</v>
      </c>
      <c r="D42">
        <v>12.767300000000001</v>
      </c>
      <c r="E42">
        <v>449.78500000000003</v>
      </c>
      <c r="F42">
        <v>13.027699999999999</v>
      </c>
      <c r="G42">
        <v>273.17200000000003</v>
      </c>
      <c r="H42">
        <v>30.360399999999998</v>
      </c>
      <c r="I42">
        <v>477.28199999999998</v>
      </c>
      <c r="J42">
        <v>6.8163</v>
      </c>
      <c r="K42">
        <v>418.642</v>
      </c>
      <c r="L42">
        <v>5.9280999999999997</v>
      </c>
      <c r="M42">
        <v>379.11599999999999</v>
      </c>
      <c r="N42">
        <v>26.6599</v>
      </c>
      <c r="O42">
        <v>350.12900000000002</v>
      </c>
    </row>
    <row r="43" spans="1:15" x14ac:dyDescent="0.2">
      <c r="A43" s="2">
        <v>41</v>
      </c>
      <c r="B43">
        <v>-4.5162000000000004</v>
      </c>
      <c r="C43">
        <v>467.69900000000001</v>
      </c>
      <c r="D43">
        <v>13.318300000000001</v>
      </c>
      <c r="E43">
        <v>453.13299999999998</v>
      </c>
      <c r="F43">
        <v>8.6176999999999992</v>
      </c>
      <c r="G43">
        <v>274.47800000000001</v>
      </c>
      <c r="H43">
        <v>44.842300000000002</v>
      </c>
      <c r="I43">
        <v>476.16500000000002</v>
      </c>
      <c r="J43">
        <v>5.8221999999999996</v>
      </c>
      <c r="K43">
        <v>419.29899999999998</v>
      </c>
      <c r="L43">
        <v>6.7472000000000003</v>
      </c>
      <c r="M43">
        <v>379.56799999999998</v>
      </c>
      <c r="N43">
        <v>25.452100000000002</v>
      </c>
      <c r="O43">
        <v>414.97199999999998</v>
      </c>
    </row>
    <row r="44" spans="1:15" x14ac:dyDescent="0.2">
      <c r="A44" s="1">
        <v>42</v>
      </c>
      <c r="B44">
        <v>-5.9488000000000003</v>
      </c>
      <c r="C44">
        <v>466.68900000000002</v>
      </c>
      <c r="D44">
        <v>13.869300000000001</v>
      </c>
      <c r="E44">
        <v>455.65499999999997</v>
      </c>
      <c r="F44">
        <v>5.8669000000000002</v>
      </c>
      <c r="G44">
        <v>276.613</v>
      </c>
      <c r="H44">
        <v>63.224800000000002</v>
      </c>
      <c r="I44">
        <v>475.048</v>
      </c>
      <c r="J44">
        <v>5.2451999999999996</v>
      </c>
      <c r="K44">
        <v>419.95600000000002</v>
      </c>
      <c r="L44">
        <v>6.0327000000000002</v>
      </c>
      <c r="M44">
        <v>380.01900000000001</v>
      </c>
      <c r="N44">
        <v>20.168500000000002</v>
      </c>
      <c r="O44">
        <v>415.596</v>
      </c>
    </row>
    <row r="45" spans="1:15" x14ac:dyDescent="0.2">
      <c r="A45" s="2">
        <v>43</v>
      </c>
      <c r="B45">
        <v>-4.9194000000000004</v>
      </c>
      <c r="C45">
        <v>465.59199999999998</v>
      </c>
      <c r="D45">
        <v>14.420299999999999</v>
      </c>
      <c r="E45">
        <v>458.37700000000001</v>
      </c>
      <c r="F45">
        <v>5.3948999999999998</v>
      </c>
      <c r="G45">
        <v>278.2</v>
      </c>
      <c r="H45">
        <v>47.984699999999997</v>
      </c>
      <c r="I45">
        <v>473.495</v>
      </c>
      <c r="J45">
        <v>6.6421999999999999</v>
      </c>
      <c r="K45">
        <v>420.61200000000002</v>
      </c>
      <c r="L45">
        <v>6.0145999999999997</v>
      </c>
      <c r="M45">
        <v>380.471</v>
      </c>
      <c r="N45">
        <v>18.405200000000001</v>
      </c>
      <c r="O45">
        <v>416.22</v>
      </c>
    </row>
    <row r="46" spans="1:15" x14ac:dyDescent="0.2">
      <c r="A46" s="1">
        <v>44</v>
      </c>
      <c r="B46">
        <v>-3.9765999999999999</v>
      </c>
      <c r="C46">
        <v>468.36900000000003</v>
      </c>
      <c r="D46">
        <v>14.3224</v>
      </c>
      <c r="E46">
        <v>454.58800000000002</v>
      </c>
      <c r="F46">
        <v>3.7736999999999998</v>
      </c>
      <c r="G46">
        <v>276.637</v>
      </c>
      <c r="H46">
        <v>35.952300000000001</v>
      </c>
      <c r="I46">
        <v>474.19099999999997</v>
      </c>
      <c r="J46">
        <v>9.9106000000000005</v>
      </c>
      <c r="K46">
        <v>421.26900000000001</v>
      </c>
      <c r="L46">
        <v>6.3791000000000002</v>
      </c>
      <c r="M46">
        <v>380.923</v>
      </c>
      <c r="N46">
        <v>17.266300000000001</v>
      </c>
      <c r="O46">
        <v>416.84399999999999</v>
      </c>
    </row>
    <row r="47" spans="1:15" x14ac:dyDescent="0.2">
      <c r="A47" s="2">
        <v>45</v>
      </c>
      <c r="B47">
        <v>-3.1028099999999998</v>
      </c>
      <c r="C47">
        <v>471.19</v>
      </c>
      <c r="D47">
        <v>14.224500000000001</v>
      </c>
      <c r="E47">
        <v>454.01400000000001</v>
      </c>
      <c r="F47">
        <v>3.4702999999999999</v>
      </c>
      <c r="G47">
        <v>278.38299999999998</v>
      </c>
      <c r="H47">
        <v>32.919499999999999</v>
      </c>
      <c r="I47">
        <v>475.20800000000003</v>
      </c>
      <c r="J47">
        <v>14.0983</v>
      </c>
      <c r="K47">
        <v>421.92599999999999</v>
      </c>
      <c r="L47">
        <v>4.6077000000000004</v>
      </c>
      <c r="M47">
        <v>381.375</v>
      </c>
      <c r="N47">
        <v>17.212499999999999</v>
      </c>
      <c r="O47">
        <v>417.46800000000002</v>
      </c>
    </row>
    <row r="48" spans="1:15" x14ac:dyDescent="0.2">
      <c r="A48" s="1">
        <v>46</v>
      </c>
      <c r="B48">
        <v>-2.2290199999999998</v>
      </c>
      <c r="C48">
        <v>468.21199999999999</v>
      </c>
      <c r="D48">
        <v>14.1266</v>
      </c>
      <c r="E48">
        <v>455.64600000000002</v>
      </c>
      <c r="F48">
        <v>3.3900999999999999</v>
      </c>
      <c r="G48">
        <v>281.05599999999998</v>
      </c>
      <c r="H48">
        <v>29.208100000000002</v>
      </c>
      <c r="I48">
        <v>476.36099999999999</v>
      </c>
      <c r="J48">
        <v>15.9308</v>
      </c>
      <c r="K48">
        <v>422.58300000000003</v>
      </c>
      <c r="L48">
        <v>2.9754</v>
      </c>
      <c r="M48">
        <v>381.827</v>
      </c>
      <c r="N48">
        <v>20.066600000000001</v>
      </c>
      <c r="O48">
        <v>380.923</v>
      </c>
    </row>
    <row r="49" spans="1:15" x14ac:dyDescent="0.2">
      <c r="A49" s="2">
        <v>47</v>
      </c>
      <c r="B49">
        <v>-1.35524</v>
      </c>
      <c r="C49">
        <v>467.589</v>
      </c>
      <c r="D49">
        <v>14.028700000000001</v>
      </c>
      <c r="E49">
        <v>457.66800000000001</v>
      </c>
      <c r="F49">
        <v>4.1288999999999998</v>
      </c>
      <c r="G49">
        <v>281.839</v>
      </c>
      <c r="H49">
        <v>27.910399999999999</v>
      </c>
      <c r="I49">
        <v>476.94299999999998</v>
      </c>
      <c r="J49">
        <v>14.478199999999999</v>
      </c>
      <c r="K49">
        <v>423.24</v>
      </c>
      <c r="L49">
        <v>1.3131999999999999</v>
      </c>
      <c r="M49">
        <v>382.279</v>
      </c>
      <c r="N49">
        <v>31.169899999999998</v>
      </c>
      <c r="O49">
        <v>381.375</v>
      </c>
    </row>
    <row r="50" spans="1:15" x14ac:dyDescent="0.2">
      <c r="A50" s="1">
        <v>48</v>
      </c>
      <c r="B50">
        <v>-0.48144999999999999</v>
      </c>
      <c r="C50">
        <v>468.92700000000002</v>
      </c>
      <c r="D50">
        <v>13.9308</v>
      </c>
      <c r="E50">
        <v>459.58100000000002</v>
      </c>
      <c r="F50">
        <v>3.8252000000000002</v>
      </c>
      <c r="G50">
        <v>281.70999999999998</v>
      </c>
      <c r="H50">
        <v>29.0975</v>
      </c>
      <c r="I50">
        <v>471.25900000000001</v>
      </c>
      <c r="J50">
        <v>10.230600000000001</v>
      </c>
      <c r="K50">
        <v>423.89600000000002</v>
      </c>
      <c r="L50">
        <v>1.8080000000000001</v>
      </c>
      <c r="M50">
        <v>382.73099999999999</v>
      </c>
      <c r="N50">
        <v>43.967399999999998</v>
      </c>
      <c r="O50">
        <v>381.827</v>
      </c>
    </row>
    <row r="51" spans="1:15" x14ac:dyDescent="0.2">
      <c r="A51" s="2">
        <v>49</v>
      </c>
      <c r="B51">
        <v>0.39233800000000002</v>
      </c>
      <c r="C51">
        <v>470.32499999999999</v>
      </c>
      <c r="D51">
        <v>13.833</v>
      </c>
      <c r="E51">
        <v>459.96699999999998</v>
      </c>
      <c r="F51">
        <v>5.0004999999999997</v>
      </c>
      <c r="G51">
        <v>282.85500000000002</v>
      </c>
      <c r="H51">
        <v>30.524000000000001</v>
      </c>
      <c r="I51">
        <v>469.40699999999998</v>
      </c>
      <c r="J51">
        <v>6.9339000000000004</v>
      </c>
      <c r="K51">
        <v>424.553</v>
      </c>
      <c r="L51">
        <v>4.2798999999999996</v>
      </c>
      <c r="M51">
        <v>383.18299999999999</v>
      </c>
      <c r="N51">
        <v>49.912599999999998</v>
      </c>
      <c r="O51">
        <v>419.964</v>
      </c>
    </row>
    <row r="52" spans="1:15" x14ac:dyDescent="0.2">
      <c r="A52" s="1">
        <v>50</v>
      </c>
      <c r="B52">
        <v>1.2661199999999999</v>
      </c>
      <c r="C52">
        <v>469.971</v>
      </c>
      <c r="D52">
        <v>13.735099999999999</v>
      </c>
      <c r="E52">
        <v>459.96300000000002</v>
      </c>
      <c r="F52">
        <v>4.5117000000000003</v>
      </c>
      <c r="G52">
        <v>284</v>
      </c>
      <c r="H52">
        <v>27.318300000000001</v>
      </c>
      <c r="I52">
        <v>468.791</v>
      </c>
      <c r="J52">
        <v>5.7983000000000002</v>
      </c>
      <c r="K52">
        <v>425.21</v>
      </c>
      <c r="L52">
        <v>5.0075000000000003</v>
      </c>
      <c r="M52">
        <v>383.63400000000001</v>
      </c>
      <c r="N52">
        <v>50.99</v>
      </c>
      <c r="O52">
        <v>378.51799999999997</v>
      </c>
    </row>
    <row r="53" spans="1:15" x14ac:dyDescent="0.2">
      <c r="A53" s="2">
        <v>51</v>
      </c>
      <c r="B53">
        <v>2.13991</v>
      </c>
      <c r="C53">
        <v>478.90600000000001</v>
      </c>
      <c r="D53">
        <v>13.6372</v>
      </c>
      <c r="E53">
        <v>461.54899999999998</v>
      </c>
      <c r="F53">
        <v>4.9424999999999999</v>
      </c>
      <c r="G53">
        <v>285.14499999999998</v>
      </c>
      <c r="H53">
        <v>26.6465</v>
      </c>
      <c r="I53">
        <v>470.99299999999999</v>
      </c>
      <c r="J53">
        <v>6.1558999999999999</v>
      </c>
      <c r="K53">
        <v>425.86700000000002</v>
      </c>
      <c r="L53">
        <v>6.5810000000000004</v>
      </c>
      <c r="M53">
        <v>384.08600000000001</v>
      </c>
      <c r="N53">
        <v>51.115299999999998</v>
      </c>
      <c r="O53">
        <v>376.33800000000002</v>
      </c>
    </row>
    <row r="54" spans="1:15" x14ac:dyDescent="0.2">
      <c r="A54" s="1">
        <v>52</v>
      </c>
      <c r="B54">
        <v>3.0137</v>
      </c>
      <c r="C54">
        <v>493.24299999999999</v>
      </c>
      <c r="D54">
        <v>13.539300000000001</v>
      </c>
      <c r="E54">
        <v>459.88</v>
      </c>
      <c r="F54">
        <v>5.3781999999999996</v>
      </c>
      <c r="G54">
        <v>286.28899999999999</v>
      </c>
      <c r="H54">
        <v>24.631</v>
      </c>
      <c r="I54">
        <v>475.75</v>
      </c>
      <c r="J54">
        <v>5.8891999999999998</v>
      </c>
      <c r="K54">
        <v>426.52300000000002</v>
      </c>
      <c r="L54">
        <v>7.3886000000000003</v>
      </c>
      <c r="M54">
        <v>384.53800000000001</v>
      </c>
      <c r="N54">
        <v>32.827199999999998</v>
      </c>
      <c r="O54">
        <v>375.61</v>
      </c>
    </row>
    <row r="55" spans="1:15" x14ac:dyDescent="0.2">
      <c r="A55" s="2">
        <v>53</v>
      </c>
      <c r="B55">
        <v>2.8227000000000002</v>
      </c>
      <c r="C55">
        <v>492.16300000000001</v>
      </c>
      <c r="D55">
        <v>13.4414</v>
      </c>
      <c r="E55">
        <v>466.14400000000001</v>
      </c>
      <c r="F55">
        <v>5.4154999999999998</v>
      </c>
      <c r="G55">
        <v>287.43400000000003</v>
      </c>
      <c r="H55">
        <v>24.661200000000001</v>
      </c>
      <c r="I55">
        <v>476.44</v>
      </c>
      <c r="J55">
        <v>6.5381999999999998</v>
      </c>
      <c r="K55">
        <v>427.18</v>
      </c>
      <c r="L55">
        <v>7.2586000000000004</v>
      </c>
      <c r="M55">
        <v>384.99</v>
      </c>
      <c r="N55">
        <v>25.016999999999999</v>
      </c>
      <c r="O55">
        <v>380.84399999999999</v>
      </c>
    </row>
    <row r="56" spans="1:15" x14ac:dyDescent="0.2">
      <c r="A56" s="1">
        <v>54</v>
      </c>
      <c r="B56">
        <v>2.8542000000000001</v>
      </c>
      <c r="C56">
        <v>486.36099999999999</v>
      </c>
      <c r="D56">
        <v>12.364100000000001</v>
      </c>
      <c r="E56">
        <v>468.95499999999998</v>
      </c>
      <c r="F56">
        <v>5.9427000000000003</v>
      </c>
      <c r="G56">
        <v>288.57900000000001</v>
      </c>
      <c r="H56">
        <v>24.707999999999998</v>
      </c>
      <c r="I56">
        <v>478.42399999999998</v>
      </c>
      <c r="J56">
        <v>7.2723000000000004</v>
      </c>
      <c r="K56">
        <v>427.83699999999999</v>
      </c>
      <c r="L56">
        <v>6.6779000000000002</v>
      </c>
      <c r="M56">
        <v>385.44200000000001</v>
      </c>
      <c r="N56">
        <v>19.1599</v>
      </c>
      <c r="O56">
        <v>378.017</v>
      </c>
    </row>
    <row r="57" spans="1:15" x14ac:dyDescent="0.2">
      <c r="A57" s="2">
        <v>55</v>
      </c>
      <c r="B57">
        <v>1.86</v>
      </c>
      <c r="C57">
        <v>486.82799999999997</v>
      </c>
      <c r="D57">
        <v>12.270799999999999</v>
      </c>
      <c r="E57">
        <v>471.12900000000002</v>
      </c>
      <c r="F57">
        <v>10.4467</v>
      </c>
      <c r="G57">
        <v>288.73399999999998</v>
      </c>
      <c r="H57">
        <v>23.484200000000001</v>
      </c>
      <c r="I57">
        <v>480.43700000000001</v>
      </c>
      <c r="J57">
        <v>7.4459999999999997</v>
      </c>
      <c r="K57">
        <v>428.49400000000003</v>
      </c>
      <c r="L57">
        <v>5.5660999999999996</v>
      </c>
      <c r="M57">
        <v>385.89400000000001</v>
      </c>
      <c r="N57">
        <v>18.037299999999998</v>
      </c>
      <c r="O57">
        <v>379.52699999999999</v>
      </c>
    </row>
    <row r="58" spans="1:15" x14ac:dyDescent="0.2">
      <c r="A58" s="1">
        <v>56</v>
      </c>
      <c r="B58">
        <v>0.33589999999999998</v>
      </c>
      <c r="C58">
        <v>485.44900000000001</v>
      </c>
      <c r="D58">
        <v>9.6597000000000008</v>
      </c>
      <c r="E58">
        <v>475</v>
      </c>
      <c r="F58">
        <v>13.374700000000001</v>
      </c>
      <c r="G58">
        <v>290.69600000000003</v>
      </c>
      <c r="H58">
        <v>23.794499999999999</v>
      </c>
      <c r="I58">
        <v>483.762</v>
      </c>
      <c r="J58">
        <v>6.5834000000000001</v>
      </c>
      <c r="K58">
        <v>429.15100000000001</v>
      </c>
      <c r="L58">
        <v>3.4752999999999998</v>
      </c>
      <c r="M58">
        <v>386.346</v>
      </c>
      <c r="N58">
        <v>22.995999999999999</v>
      </c>
      <c r="O58">
        <v>384.95600000000002</v>
      </c>
    </row>
    <row r="59" spans="1:15" x14ac:dyDescent="0.2">
      <c r="A59" s="2">
        <v>57</v>
      </c>
      <c r="B59">
        <v>0.42320000000000002</v>
      </c>
      <c r="C59">
        <v>483.35599999999999</v>
      </c>
      <c r="D59">
        <v>7.1550000000000002</v>
      </c>
      <c r="E59">
        <v>472.77600000000001</v>
      </c>
      <c r="F59">
        <v>13.131500000000001</v>
      </c>
      <c r="G59">
        <v>298.60199999999998</v>
      </c>
      <c r="H59">
        <v>30.716200000000001</v>
      </c>
      <c r="I59">
        <v>488.589</v>
      </c>
      <c r="J59">
        <v>8.8425999999999991</v>
      </c>
      <c r="K59">
        <v>429.80700000000002</v>
      </c>
      <c r="L59">
        <v>3.4066000000000001</v>
      </c>
      <c r="M59">
        <v>386.79700000000003</v>
      </c>
      <c r="N59">
        <v>26.3079</v>
      </c>
      <c r="O59">
        <v>389.56799999999998</v>
      </c>
    </row>
    <row r="60" spans="1:15" x14ac:dyDescent="0.2">
      <c r="A60" s="1">
        <v>58</v>
      </c>
      <c r="B60">
        <v>0.80910000000000004</v>
      </c>
      <c r="C60">
        <v>480.67099999999999</v>
      </c>
      <c r="D60">
        <v>3.7353999999999998</v>
      </c>
      <c r="E60">
        <v>472.98</v>
      </c>
      <c r="F60">
        <v>10.085599999999999</v>
      </c>
      <c r="G60">
        <v>299.947</v>
      </c>
      <c r="H60">
        <v>50.9086</v>
      </c>
      <c r="I60">
        <v>509.00099999999998</v>
      </c>
      <c r="J60">
        <v>10.060700000000001</v>
      </c>
      <c r="K60">
        <v>430.464</v>
      </c>
      <c r="L60">
        <v>3.8944999999999999</v>
      </c>
      <c r="M60">
        <v>387.24900000000002</v>
      </c>
      <c r="N60">
        <v>23.546099999999999</v>
      </c>
      <c r="O60">
        <v>419.29899999999998</v>
      </c>
    </row>
    <row r="61" spans="1:15" x14ac:dyDescent="0.2">
      <c r="A61" s="2">
        <v>59</v>
      </c>
      <c r="B61">
        <v>1.3438000000000001</v>
      </c>
      <c r="C61">
        <v>485.142</v>
      </c>
      <c r="D61">
        <v>2.6015999999999999</v>
      </c>
      <c r="E61">
        <v>473.67200000000003</v>
      </c>
      <c r="F61">
        <v>8.4565999999999999</v>
      </c>
      <c r="G61">
        <v>293.40800000000002</v>
      </c>
      <c r="H61">
        <v>62.045699999999997</v>
      </c>
      <c r="I61">
        <v>505.23899999999998</v>
      </c>
      <c r="J61">
        <v>11.638199999999999</v>
      </c>
      <c r="K61">
        <v>431.12099999999998</v>
      </c>
      <c r="L61">
        <v>5.5285000000000002</v>
      </c>
      <c r="M61">
        <v>393.197</v>
      </c>
      <c r="N61">
        <v>23.0122</v>
      </c>
      <c r="O61">
        <v>426.20400000000001</v>
      </c>
    </row>
    <row r="62" spans="1:15" x14ac:dyDescent="0.2">
      <c r="A62" s="1">
        <v>60</v>
      </c>
      <c r="B62">
        <v>0.65969999999999995</v>
      </c>
      <c r="C62">
        <v>485.02499999999998</v>
      </c>
      <c r="D62">
        <v>2.1492</v>
      </c>
      <c r="E62">
        <v>475.20499999999998</v>
      </c>
      <c r="F62">
        <v>32.389899999999997</v>
      </c>
      <c r="G62">
        <v>293.572</v>
      </c>
      <c r="H62">
        <v>50.045900000000003</v>
      </c>
      <c r="I62">
        <v>492.78699999999998</v>
      </c>
      <c r="J62">
        <v>13.4057</v>
      </c>
      <c r="K62">
        <v>431.77800000000002</v>
      </c>
      <c r="L62">
        <v>8.3965999999999994</v>
      </c>
      <c r="M62">
        <v>464.26400000000001</v>
      </c>
      <c r="N62">
        <v>24.02</v>
      </c>
      <c r="O62">
        <v>426.02100000000002</v>
      </c>
    </row>
    <row r="64" spans="1:15" x14ac:dyDescent="0.2">
      <c r="A64" s="9" t="s">
        <v>32</v>
      </c>
      <c r="B64">
        <f>AVERAGE(B2:B62)</f>
        <v>-0.54808937704918026</v>
      </c>
      <c r="C64">
        <f>AVERAGE(C2:C62)</f>
        <v>466.18693442622947</v>
      </c>
      <c r="D64">
        <f t="shared" ref="D64:E64" si="0">AVERAGE(D2:D62)</f>
        <v>7.7362181967213113</v>
      </c>
      <c r="E64">
        <f t="shared" si="0"/>
        <v>455.24316393442626</v>
      </c>
      <c r="F64">
        <f>AVERAGE(F2:F62)</f>
        <v>9.7706803278688525</v>
      </c>
      <c r="G64">
        <f>AVERAGE(G2:G62)</f>
        <v>282.38867213114753</v>
      </c>
      <c r="H64">
        <f>AVERAGE(H2:H62)</f>
        <v>42.275855737704909</v>
      </c>
      <c r="I64">
        <f>AVERAGE(I2:I62)</f>
        <v>475.00721311475394</v>
      </c>
      <c r="J64">
        <f>AVERAGE(J2:J62)</f>
        <v>17.548547540983606</v>
      </c>
      <c r="K64">
        <f>AVERAGE(K2:K6)</f>
        <v>398.75920000000002</v>
      </c>
      <c r="L64">
        <f>AVERAGE(L2:L62)</f>
        <v>14.6193131147541</v>
      </c>
      <c r="M64">
        <f>AVERAGE(M2:M61)</f>
        <v>382.51138333333336</v>
      </c>
      <c r="N64">
        <f>AVERAGE(N2:N62)</f>
        <v>24.09246065573771</v>
      </c>
      <c r="O64">
        <f>AVERAGE(O2:O62)</f>
        <v>392.61837704918042</v>
      </c>
    </row>
    <row r="65" spans="1:15" x14ac:dyDescent="0.2">
      <c r="A65" s="9"/>
    </row>
    <row r="66" spans="1:15" x14ac:dyDescent="0.2">
      <c r="A66" s="9" t="s">
        <v>33</v>
      </c>
      <c r="C66">
        <f>C64-B64</f>
        <v>466.73502380327864</v>
      </c>
      <c r="E66">
        <f>E64-D64</f>
        <v>447.50694573770494</v>
      </c>
      <c r="G66">
        <f>G64-F64</f>
        <v>272.6179918032787</v>
      </c>
      <c r="I66">
        <f>I64-H64</f>
        <v>432.73135737704905</v>
      </c>
      <c r="K66">
        <f>K64-J64</f>
        <v>381.21065245901639</v>
      </c>
      <c r="M66">
        <f>(M64-L64)</f>
        <v>367.89207021857925</v>
      </c>
      <c r="O66">
        <f>O64-N64</f>
        <v>368.52591639344269</v>
      </c>
    </row>
    <row r="69" spans="1:15" x14ac:dyDescent="0.2">
      <c r="N69">
        <v>0</v>
      </c>
    </row>
    <row r="70" spans="1:15" x14ac:dyDescent="0.2">
      <c r="N70">
        <v>1</v>
      </c>
    </row>
    <row r="71" spans="1:15" x14ac:dyDescent="0.2">
      <c r="N71">
        <v>2</v>
      </c>
    </row>
    <row r="72" spans="1:15" x14ac:dyDescent="0.2">
      <c r="N72">
        <v>3</v>
      </c>
    </row>
    <row r="73" spans="1:15" x14ac:dyDescent="0.2">
      <c r="N73">
        <v>4</v>
      </c>
    </row>
    <row r="74" spans="1:15" x14ac:dyDescent="0.2">
      <c r="N74">
        <v>5</v>
      </c>
    </row>
    <row r="75" spans="1:15" x14ac:dyDescent="0.2">
      <c r="N75">
        <v>6</v>
      </c>
    </row>
    <row r="76" spans="1:15" x14ac:dyDescent="0.2">
      <c r="N76">
        <v>7</v>
      </c>
    </row>
    <row r="77" spans="1:15" x14ac:dyDescent="0.2">
      <c r="N77">
        <v>8</v>
      </c>
    </row>
    <row r="78" spans="1:15" x14ac:dyDescent="0.2">
      <c r="N78">
        <v>9</v>
      </c>
    </row>
    <row r="79" spans="1:15" x14ac:dyDescent="0.2">
      <c r="N79">
        <v>10</v>
      </c>
    </row>
    <row r="80" spans="1:15" x14ac:dyDescent="0.2">
      <c r="N80">
        <v>11</v>
      </c>
    </row>
    <row r="81" spans="14:14" x14ac:dyDescent="0.2">
      <c r="N81">
        <v>12</v>
      </c>
    </row>
    <row r="82" spans="14:14" x14ac:dyDescent="0.2">
      <c r="N82">
        <v>13</v>
      </c>
    </row>
    <row r="83" spans="14:14" x14ac:dyDescent="0.2">
      <c r="N83">
        <v>14</v>
      </c>
    </row>
    <row r="84" spans="14:14" x14ac:dyDescent="0.2">
      <c r="N84">
        <v>15</v>
      </c>
    </row>
    <row r="85" spans="14:14" x14ac:dyDescent="0.2">
      <c r="N85">
        <v>16</v>
      </c>
    </row>
    <row r="86" spans="14:14" x14ac:dyDescent="0.2">
      <c r="N86">
        <v>17</v>
      </c>
    </row>
    <row r="87" spans="14:14" x14ac:dyDescent="0.2">
      <c r="N87">
        <v>18</v>
      </c>
    </row>
    <row r="88" spans="14:14" x14ac:dyDescent="0.2">
      <c r="N88">
        <v>19</v>
      </c>
    </row>
    <row r="89" spans="14:14" x14ac:dyDescent="0.2">
      <c r="N89">
        <v>20</v>
      </c>
    </row>
    <row r="90" spans="14:14" x14ac:dyDescent="0.2">
      <c r="N90">
        <v>21</v>
      </c>
    </row>
    <row r="91" spans="14:14" x14ac:dyDescent="0.2">
      <c r="N91">
        <v>22</v>
      </c>
    </row>
    <row r="92" spans="14:14" x14ac:dyDescent="0.2">
      <c r="N92">
        <v>23</v>
      </c>
    </row>
    <row r="93" spans="14:14" x14ac:dyDescent="0.2">
      <c r="N93">
        <v>24</v>
      </c>
    </row>
    <row r="94" spans="14:14" x14ac:dyDescent="0.2">
      <c r="N94">
        <v>25</v>
      </c>
    </row>
    <row r="95" spans="14:14" x14ac:dyDescent="0.2">
      <c r="N95">
        <v>26</v>
      </c>
    </row>
    <row r="96" spans="14:14" x14ac:dyDescent="0.2">
      <c r="N96">
        <v>27</v>
      </c>
    </row>
    <row r="97" spans="14:14" x14ac:dyDescent="0.2">
      <c r="N97">
        <v>28</v>
      </c>
    </row>
    <row r="98" spans="14:14" x14ac:dyDescent="0.2">
      <c r="N98">
        <v>29</v>
      </c>
    </row>
    <row r="99" spans="14:14" x14ac:dyDescent="0.2">
      <c r="N99">
        <v>30</v>
      </c>
    </row>
    <row r="100" spans="14:14" x14ac:dyDescent="0.2">
      <c r="N100">
        <v>31</v>
      </c>
    </row>
    <row r="101" spans="14:14" x14ac:dyDescent="0.2">
      <c r="N101">
        <v>32</v>
      </c>
    </row>
    <row r="102" spans="14:14" x14ac:dyDescent="0.2">
      <c r="N102">
        <v>33</v>
      </c>
    </row>
    <row r="103" spans="14:14" x14ac:dyDescent="0.2">
      <c r="N103">
        <v>34</v>
      </c>
    </row>
    <row r="104" spans="14:14" x14ac:dyDescent="0.2">
      <c r="N104">
        <v>35</v>
      </c>
    </row>
    <row r="105" spans="14:14" x14ac:dyDescent="0.2">
      <c r="N105">
        <v>36</v>
      </c>
    </row>
    <row r="106" spans="14:14" x14ac:dyDescent="0.2">
      <c r="N106">
        <v>37</v>
      </c>
    </row>
    <row r="107" spans="14:14" x14ac:dyDescent="0.2">
      <c r="N107">
        <v>38</v>
      </c>
    </row>
    <row r="108" spans="14:14" x14ac:dyDescent="0.2">
      <c r="N108">
        <v>39</v>
      </c>
    </row>
    <row r="109" spans="14:14" x14ac:dyDescent="0.2">
      <c r="N109">
        <v>40</v>
      </c>
    </row>
    <row r="110" spans="14:14" x14ac:dyDescent="0.2">
      <c r="N110">
        <v>41</v>
      </c>
    </row>
    <row r="111" spans="14:14" x14ac:dyDescent="0.2">
      <c r="N111">
        <v>42</v>
      </c>
    </row>
    <row r="112" spans="14:14" x14ac:dyDescent="0.2">
      <c r="N112">
        <v>43</v>
      </c>
    </row>
    <row r="113" spans="14:14" x14ac:dyDescent="0.2">
      <c r="N113">
        <v>44</v>
      </c>
    </row>
    <row r="114" spans="14:14" x14ac:dyDescent="0.2">
      <c r="N114">
        <v>45</v>
      </c>
    </row>
    <row r="115" spans="14:14" x14ac:dyDescent="0.2">
      <c r="N115">
        <v>46</v>
      </c>
    </row>
    <row r="116" spans="14:14" x14ac:dyDescent="0.2">
      <c r="N116">
        <v>47</v>
      </c>
    </row>
    <row r="117" spans="14:14" x14ac:dyDescent="0.2">
      <c r="N117">
        <v>48</v>
      </c>
    </row>
    <row r="118" spans="14:14" x14ac:dyDescent="0.2">
      <c r="N118">
        <v>49</v>
      </c>
    </row>
    <row r="119" spans="14:14" x14ac:dyDescent="0.2">
      <c r="N119">
        <v>50</v>
      </c>
    </row>
    <row r="120" spans="14:14" x14ac:dyDescent="0.2">
      <c r="N120">
        <v>51</v>
      </c>
    </row>
    <row r="121" spans="14:14" x14ac:dyDescent="0.2">
      <c r="N121">
        <v>52</v>
      </c>
    </row>
    <row r="122" spans="14:14" x14ac:dyDescent="0.2">
      <c r="N122">
        <v>53</v>
      </c>
    </row>
    <row r="123" spans="14:14" x14ac:dyDescent="0.2">
      <c r="N123">
        <v>54</v>
      </c>
    </row>
    <row r="124" spans="14:14" x14ac:dyDescent="0.2">
      <c r="N124">
        <v>55</v>
      </c>
    </row>
    <row r="125" spans="14:14" x14ac:dyDescent="0.2">
      <c r="N125">
        <v>56</v>
      </c>
    </row>
    <row r="126" spans="14:14" x14ac:dyDescent="0.2">
      <c r="N126">
        <v>57</v>
      </c>
    </row>
    <row r="127" spans="14:14" x14ac:dyDescent="0.2">
      <c r="N127">
        <v>58</v>
      </c>
    </row>
    <row r="128" spans="14:14" x14ac:dyDescent="0.2">
      <c r="N128">
        <v>59</v>
      </c>
    </row>
    <row r="129" spans="14:14" x14ac:dyDescent="0.2">
      <c r="N129">
        <v>60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64D014-E428-4394-B8FB-E851CFBB7DB3}">
  <dimension ref="A1:Q22"/>
  <sheetViews>
    <sheetView zoomScale="98" zoomScaleNormal="98" workbookViewId="0">
      <selection activeCell="E2" sqref="E2"/>
    </sheetView>
  </sheetViews>
  <sheetFormatPr baseColWidth="10" defaultRowHeight="15" x14ac:dyDescent="0.2"/>
  <cols>
    <col min="1" max="1" width="12.83203125" customWidth="1"/>
    <col min="2" max="2" width="16.1640625" customWidth="1"/>
    <col min="5" max="5" width="16.5" customWidth="1"/>
    <col min="7" max="7" width="13.5" customWidth="1"/>
    <col min="8" max="8" width="16.83203125" customWidth="1"/>
    <col min="11" max="11" width="17.5" customWidth="1"/>
    <col min="13" max="13" width="13" customWidth="1"/>
    <col min="14" max="14" width="18" customWidth="1"/>
    <col min="17" max="17" width="15.6640625" customWidth="1"/>
  </cols>
  <sheetData>
    <row r="1" spans="1:17" ht="16" thickBot="1" x14ac:dyDescent="0.25"/>
    <row r="2" spans="1:17" x14ac:dyDescent="0.2">
      <c r="A2" s="11" t="s">
        <v>21</v>
      </c>
      <c r="B2" s="12" t="s">
        <v>22</v>
      </c>
      <c r="C2" s="12" t="s">
        <v>15</v>
      </c>
      <c r="D2" s="12" t="s">
        <v>16</v>
      </c>
      <c r="E2" s="13" t="s">
        <v>11</v>
      </c>
      <c r="G2" s="11" t="s">
        <v>21</v>
      </c>
      <c r="H2" s="12" t="s">
        <v>22</v>
      </c>
      <c r="I2" s="12" t="s">
        <v>15</v>
      </c>
      <c r="J2" s="12" t="s">
        <v>16</v>
      </c>
      <c r="K2" s="13" t="s">
        <v>11</v>
      </c>
      <c r="M2" s="11" t="s">
        <v>23</v>
      </c>
      <c r="N2" s="12" t="s">
        <v>22</v>
      </c>
      <c r="O2" s="12" t="s">
        <v>15</v>
      </c>
      <c r="P2" s="12" t="s">
        <v>16</v>
      </c>
      <c r="Q2" s="13" t="s">
        <v>11</v>
      </c>
    </row>
    <row r="3" spans="1:17" x14ac:dyDescent="0.2">
      <c r="A3" s="14">
        <f>'1. replicate'!E66</f>
        <v>429.21883196721313</v>
      </c>
      <c r="B3" s="10">
        <v>0</v>
      </c>
      <c r="C3" s="10">
        <f>(100-0)/(E3-A3)</f>
        <v>-0.63260660506319355</v>
      </c>
      <c r="D3" s="10">
        <f>0-C3*A3</f>
        <v>271.52666811996801</v>
      </c>
      <c r="E3" s="15">
        <f>'1. replicate'!G66</f>
        <v>271.14270819672134</v>
      </c>
      <c r="G3" s="14">
        <f>'2. replicate'!E66</f>
        <v>418.7501704918032</v>
      </c>
      <c r="H3" s="10">
        <v>0</v>
      </c>
      <c r="I3" s="10">
        <f>(100-0)/(K3-G3)</f>
        <v>-0.62236193147964503</v>
      </c>
      <c r="J3" s="10">
        <f>0-I3*G3</f>
        <v>260.61416491470931</v>
      </c>
      <c r="K3" s="15">
        <f>'2. replicate'!G66</f>
        <v>258.0719622950819</v>
      </c>
      <c r="M3" s="14">
        <f>'3. replicate'!E66</f>
        <v>447.50694573770494</v>
      </c>
      <c r="N3" s="10">
        <v>0</v>
      </c>
      <c r="O3" s="10">
        <f>(100-0)/(Q3-M3)</f>
        <v>-0.5717914010595232</v>
      </c>
      <c r="P3" s="10">
        <f>0-O3*M3</f>
        <v>255.88062348723034</v>
      </c>
      <c r="Q3" s="15">
        <f>'3. replicate'!G66</f>
        <v>272.6179918032787</v>
      </c>
    </row>
    <row r="4" spans="1:17" x14ac:dyDescent="0.2">
      <c r="A4" s="14"/>
      <c r="B4" s="10"/>
      <c r="C4" s="10"/>
      <c r="D4" s="10"/>
      <c r="E4" s="15"/>
      <c r="G4" s="14"/>
      <c r="H4" s="10"/>
      <c r="I4" s="10"/>
      <c r="J4" s="10"/>
      <c r="K4" s="15"/>
      <c r="M4" s="14"/>
      <c r="N4" s="10"/>
      <c r="O4" s="10"/>
      <c r="P4" s="10"/>
      <c r="Q4" s="15"/>
    </row>
    <row r="5" spans="1:17" x14ac:dyDescent="0.2">
      <c r="A5" s="14"/>
      <c r="B5" s="10"/>
      <c r="C5" s="10"/>
      <c r="D5" s="10"/>
      <c r="E5" s="15"/>
      <c r="G5" s="14"/>
      <c r="H5" s="10"/>
      <c r="I5" s="10"/>
      <c r="J5" s="10"/>
      <c r="K5" s="15"/>
      <c r="M5" s="14"/>
      <c r="N5" s="10"/>
      <c r="O5" s="10"/>
      <c r="P5" s="10"/>
      <c r="Q5" s="15"/>
    </row>
    <row r="6" spans="1:17" x14ac:dyDescent="0.2">
      <c r="A6" s="14"/>
      <c r="B6" s="10"/>
      <c r="C6" s="10"/>
      <c r="D6" s="10"/>
      <c r="E6" s="15"/>
      <c r="G6" s="14"/>
      <c r="H6" s="10"/>
      <c r="I6" s="10"/>
      <c r="J6" s="10"/>
      <c r="K6" s="15"/>
      <c r="M6" s="14"/>
      <c r="N6" s="10"/>
      <c r="O6" s="10"/>
      <c r="P6" s="10"/>
      <c r="Q6" s="15"/>
    </row>
    <row r="7" spans="1:17" x14ac:dyDescent="0.2">
      <c r="A7" s="14"/>
      <c r="B7" s="10" t="s">
        <v>24</v>
      </c>
      <c r="C7" s="10">
        <f>'1. replicate'!C66</f>
        <v>430.07707950819673</v>
      </c>
      <c r="D7" s="10"/>
      <c r="E7" s="15"/>
      <c r="G7" s="14"/>
      <c r="H7" s="10" t="s">
        <v>24</v>
      </c>
      <c r="I7" s="10">
        <f>'2. replicate'!C66</f>
        <v>437.79200655737696</v>
      </c>
      <c r="J7" s="10"/>
      <c r="K7" s="15"/>
      <c r="M7" s="14"/>
      <c r="N7" s="10" t="s">
        <v>24</v>
      </c>
      <c r="O7" s="10">
        <f>'3. replicate'!C66</f>
        <v>466.73502380327864</v>
      </c>
      <c r="P7" s="10"/>
      <c r="Q7" s="15"/>
    </row>
    <row r="8" spans="1:17" x14ac:dyDescent="0.2">
      <c r="A8" s="14"/>
      <c r="B8" s="10" t="s">
        <v>12</v>
      </c>
      <c r="C8" s="10">
        <f>'1. replicate'!I66</f>
        <v>405.47826393442614</v>
      </c>
      <c r="D8" s="10">
        <f>($C$3*C8)+$D$3</f>
        <v>15.018440145493116</v>
      </c>
      <c r="E8" s="15">
        <f>D8*[1]Tabelle1!$E3</f>
        <v>14.041631030339092</v>
      </c>
      <c r="G8" s="14"/>
      <c r="H8" s="10" t="s">
        <v>12</v>
      </c>
      <c r="I8" s="10">
        <f>'2. replicate'!I66</f>
        <v>411.96934590163949</v>
      </c>
      <c r="J8" s="10">
        <f>($I$3*I8)+$J$3</f>
        <v>4.220127088958975</v>
      </c>
      <c r="K8" s="15">
        <f>J8*[1]Tabelle2!$F3</f>
        <v>4.1846638361105803</v>
      </c>
      <c r="M8" s="14"/>
      <c r="N8" s="10" t="s">
        <v>12</v>
      </c>
      <c r="O8" s="10">
        <f>'3. replicate'!I66</f>
        <v>432.73135737704905</v>
      </c>
      <c r="P8" s="10">
        <f>($O$3*O8)+$P$3</f>
        <v>8.4485543702182326</v>
      </c>
      <c r="Q8" s="15">
        <f>P8*[1]Tabelle3!$E3</f>
        <v>7.9478992964275221</v>
      </c>
    </row>
    <row r="9" spans="1:17" x14ac:dyDescent="0.2">
      <c r="A9" s="14"/>
      <c r="B9" s="10" t="s">
        <v>13</v>
      </c>
      <c r="C9" s="10">
        <f>'1. replicate'!K66</f>
        <v>386.81347540983614</v>
      </c>
      <c r="D9" s="10">
        <f t="shared" ref="D9:D11" si="0">($C$3*C9)+$D$3</f>
        <v>26.825908648256473</v>
      </c>
      <c r="E9" s="15">
        <f>D9*[1]Tabelle1!$E4</f>
        <v>21.809681827850792</v>
      </c>
      <c r="G9" s="14"/>
      <c r="H9" s="10" t="s">
        <v>13</v>
      </c>
      <c r="I9" s="10">
        <f>'2. replicate'!K66</f>
        <v>378.34572459016385</v>
      </c>
      <c r="J9" s="10">
        <f t="shared" ref="J9:J11" si="1">($I$3*I9)+$J$3</f>
        <v>25.146188991709096</v>
      </c>
      <c r="K9" s="15">
        <f>J9*[1]Tabelle2!$F4</f>
        <v>20.708626228466315</v>
      </c>
      <c r="M9" s="14"/>
      <c r="N9" s="10" t="s">
        <v>13</v>
      </c>
      <c r="O9" s="10">
        <f>'3. replicate'!K66</f>
        <v>381.21065245901639</v>
      </c>
      <c r="P9" s="10">
        <f t="shared" ref="P9:P11" si="2">($O$3*O9)+$P$3</f>
        <v>37.907650418874397</v>
      </c>
      <c r="Q9" s="15">
        <f>P9*[1]Tabelle3!$E4</f>
        <v>31.730107387650417</v>
      </c>
    </row>
    <row r="10" spans="1:17" x14ac:dyDescent="0.2">
      <c r="A10" s="14"/>
      <c r="B10" s="10" t="s">
        <v>14</v>
      </c>
      <c r="C10" s="10">
        <f>'1. replicate'!M66</f>
        <v>345.14886721311456</v>
      </c>
      <c r="D10" s="10">
        <f t="shared" si="0"/>
        <v>53.183214990872614</v>
      </c>
      <c r="E10" s="15">
        <f>D10*[1]Tabelle1!$E5</f>
        <v>35.671668591438944</v>
      </c>
      <c r="G10" s="14"/>
      <c r="H10" s="10" t="s">
        <v>14</v>
      </c>
      <c r="I10" s="10">
        <f>'2. replicate'!M66</f>
        <v>352.01001311475414</v>
      </c>
      <c r="J10" s="10">
        <f t="shared" si="1"/>
        <v>41.536533252435731</v>
      </c>
      <c r="K10" s="15">
        <f>J10*[1]Tabelle2!$F5</f>
        <v>30.367045319007637</v>
      </c>
      <c r="M10" s="14"/>
      <c r="N10" s="10" t="s">
        <v>14</v>
      </c>
      <c r="O10" s="10">
        <f>'3. replicate'!M66</f>
        <v>367.89207021857925</v>
      </c>
      <c r="P10" s="10">
        <f t="shared" si="2"/>
        <v>45.523101218260422</v>
      </c>
      <c r="Q10" s="15">
        <f>P10*[1]Tabelle3!$E5</f>
        <v>31.360358617023845</v>
      </c>
    </row>
    <row r="11" spans="1:17" ht="16" thickBot="1" x14ac:dyDescent="0.25">
      <c r="A11" s="16"/>
      <c r="B11" s="17" t="s">
        <v>20</v>
      </c>
      <c r="C11" s="17">
        <f>'1. replicate'!O66</f>
        <v>342.42735409836081</v>
      </c>
      <c r="D11" s="17">
        <f t="shared" si="0"/>
        <v>54.904862163031936</v>
      </c>
      <c r="E11" s="18">
        <f>D11*[1]Tabelle1!$E6</f>
        <v>26.336478598527513</v>
      </c>
      <c r="G11" s="16"/>
      <c r="H11" s="17" t="s">
        <v>20</v>
      </c>
      <c r="I11" s="17">
        <f>'2. replicate'!O66</f>
        <v>345.68514098360669</v>
      </c>
      <c r="J11" s="17">
        <f t="shared" si="1"/>
        <v>45.472892888338464</v>
      </c>
      <c r="K11" s="18">
        <f>J11*[1]Tabelle2!$F6</f>
        <v>22.545383869008148</v>
      </c>
      <c r="M11" s="16"/>
      <c r="N11" s="17" t="s">
        <v>20</v>
      </c>
      <c r="O11" s="17">
        <f>'3. replicate'!O66</f>
        <v>368.52591639344269</v>
      </c>
      <c r="P11" s="17">
        <f t="shared" si="2"/>
        <v>45.160673425879025</v>
      </c>
      <c r="Q11" s="18">
        <f>P11*[1]Tabelle3!$E6</f>
        <v>23.082121973227057</v>
      </c>
    </row>
    <row r="12" spans="1:17" ht="16" thickBot="1" x14ac:dyDescent="0.25"/>
    <row r="13" spans="1:17" x14ac:dyDescent="0.2">
      <c r="B13" s="20"/>
      <c r="C13" s="21" t="s">
        <v>25</v>
      </c>
      <c r="D13" s="21" t="s">
        <v>26</v>
      </c>
      <c r="E13" s="21" t="s">
        <v>27</v>
      </c>
      <c r="F13" s="21" t="s">
        <v>28</v>
      </c>
      <c r="G13" s="22" t="s">
        <v>17</v>
      </c>
    </row>
    <row r="14" spans="1:17" x14ac:dyDescent="0.2">
      <c r="B14" s="23" t="s">
        <v>12</v>
      </c>
      <c r="C14" s="19">
        <f>D8</f>
        <v>15.018440145493116</v>
      </c>
      <c r="D14" s="19">
        <f>J8</f>
        <v>4.220127088958975</v>
      </c>
      <c r="E14" s="19">
        <f>P8</f>
        <v>8.4485543702182326</v>
      </c>
      <c r="F14" s="19">
        <f>AVERAGE(C14:E14)</f>
        <v>9.2290405348901086</v>
      </c>
      <c r="G14" s="24">
        <f>_xlfn.STDEV.P(C14:E14)</f>
        <v>4.4428039349538473</v>
      </c>
    </row>
    <row r="15" spans="1:17" x14ac:dyDescent="0.2">
      <c r="B15" s="23" t="s">
        <v>13</v>
      </c>
      <c r="C15" s="19">
        <f t="shared" ref="C15:C16" si="3">D9</f>
        <v>26.825908648256473</v>
      </c>
      <c r="D15" s="19">
        <f t="shared" ref="D15:D16" si="4">J9</f>
        <v>25.146188991709096</v>
      </c>
      <c r="E15" s="19">
        <f t="shared" ref="E15:E16" si="5">P9</f>
        <v>37.907650418874397</v>
      </c>
      <c r="F15" s="19">
        <f t="shared" ref="F15:F16" si="6">AVERAGE(C15:E15)</f>
        <v>29.959916019613321</v>
      </c>
      <c r="G15" s="24">
        <f t="shared" ref="G15:G16" si="7">_xlfn.STDEV.P(C15:E15)</f>
        <v>5.661579643647543</v>
      </c>
    </row>
    <row r="16" spans="1:17" x14ac:dyDescent="0.2">
      <c r="B16" s="23" t="s">
        <v>14</v>
      </c>
      <c r="C16" s="19">
        <f t="shared" si="3"/>
        <v>53.183214990872614</v>
      </c>
      <c r="D16" s="19">
        <f t="shared" si="4"/>
        <v>41.536533252435731</v>
      </c>
      <c r="E16" s="19">
        <f t="shared" si="5"/>
        <v>45.523101218260422</v>
      </c>
      <c r="F16" s="19">
        <f t="shared" si="6"/>
        <v>46.747616487189589</v>
      </c>
      <c r="G16" s="24">
        <f t="shared" si="7"/>
        <v>4.8329340372069343</v>
      </c>
    </row>
    <row r="17" spans="2:14" ht="16" thickBot="1" x14ac:dyDescent="0.25">
      <c r="B17" s="25" t="s">
        <v>20</v>
      </c>
      <c r="C17" s="26">
        <f>D11</f>
        <v>54.904862163031936</v>
      </c>
      <c r="D17" s="26">
        <f>J11</f>
        <v>45.472892888338464</v>
      </c>
      <c r="E17" s="26">
        <f>P11</f>
        <v>45.160673425879025</v>
      </c>
      <c r="F17" s="26">
        <f>AVERAGE(C17:E17)</f>
        <v>48.512809492416473</v>
      </c>
      <c r="G17" s="27">
        <f>_xlfn.STDEV.P(C17:E17)</f>
        <v>4.5216607020080799</v>
      </c>
    </row>
    <row r="18" spans="2:14" x14ac:dyDescent="0.2">
      <c r="B18">
        <v>0</v>
      </c>
      <c r="C18">
        <v>0</v>
      </c>
      <c r="D18">
        <v>0</v>
      </c>
      <c r="I18">
        <v>0</v>
      </c>
      <c r="J18">
        <v>0</v>
      </c>
      <c r="K18">
        <v>0</v>
      </c>
      <c r="L18">
        <v>0</v>
      </c>
      <c r="M18">
        <f>AVERAGE(J18:L18)</f>
        <v>0</v>
      </c>
      <c r="N18">
        <f>_xlfn.STDEV.P(J18:L18)</f>
        <v>0</v>
      </c>
    </row>
    <row r="19" spans="2:14" x14ac:dyDescent="0.2">
      <c r="B19">
        <v>60</v>
      </c>
      <c r="C19">
        <f>F14</f>
        <v>9.2290405348901086</v>
      </c>
      <c r="D19">
        <f>G14</f>
        <v>4.4428039349538473</v>
      </c>
      <c r="I19">
        <v>60</v>
      </c>
      <c r="J19">
        <f>E8</f>
        <v>14.041631030339092</v>
      </c>
      <c r="K19">
        <f>K8</f>
        <v>4.1846638361105803</v>
      </c>
      <c r="L19">
        <f>Q8</f>
        <v>7.9478992964275221</v>
      </c>
      <c r="M19">
        <f t="shared" ref="M19:M22" si="8">AVERAGE(J19:L19)</f>
        <v>8.7247313876257309</v>
      </c>
      <c r="N19">
        <f t="shared" ref="N19:N22" si="9">_xlfn.STDEV.P(J19:L19)</f>
        <v>4.0614079365380045</v>
      </c>
    </row>
    <row r="20" spans="2:14" x14ac:dyDescent="0.2">
      <c r="B20">
        <v>120</v>
      </c>
      <c r="C20">
        <f t="shared" ref="C20:C21" si="10">F15</f>
        <v>29.959916019613321</v>
      </c>
      <c r="D20">
        <f t="shared" ref="D20:D21" si="11">G15</f>
        <v>5.661579643647543</v>
      </c>
      <c r="I20">
        <v>120</v>
      </c>
      <c r="J20">
        <f t="shared" ref="J20:J22" si="12">E9</f>
        <v>21.809681827850792</v>
      </c>
      <c r="K20">
        <f t="shared" ref="K20:K22" si="13">K9</f>
        <v>20.708626228466315</v>
      </c>
      <c r="L20">
        <f t="shared" ref="L20:L22" si="14">Q9</f>
        <v>31.730107387650417</v>
      </c>
      <c r="M20">
        <f t="shared" si="8"/>
        <v>24.749471814655845</v>
      </c>
      <c r="N20">
        <f t="shared" si="9"/>
        <v>4.9564796385103724</v>
      </c>
    </row>
    <row r="21" spans="2:14" x14ac:dyDescent="0.2">
      <c r="B21">
        <v>300</v>
      </c>
      <c r="C21">
        <f t="shared" si="10"/>
        <v>46.747616487189589</v>
      </c>
      <c r="D21">
        <f t="shared" si="11"/>
        <v>4.8329340372069343</v>
      </c>
      <c r="I21">
        <v>300</v>
      </c>
      <c r="J21">
        <f t="shared" si="12"/>
        <v>35.671668591438944</v>
      </c>
      <c r="K21">
        <f t="shared" si="13"/>
        <v>30.367045319007637</v>
      </c>
      <c r="L21">
        <f t="shared" si="14"/>
        <v>31.360358617023845</v>
      </c>
      <c r="M21">
        <f t="shared" si="8"/>
        <v>32.466357509156808</v>
      </c>
      <c r="N21">
        <f t="shared" si="9"/>
        <v>2.3024888240994739</v>
      </c>
    </row>
    <row r="22" spans="2:14" x14ac:dyDescent="0.2">
      <c r="B22">
        <v>600</v>
      </c>
      <c r="C22">
        <f>F17</f>
        <v>48.512809492416473</v>
      </c>
      <c r="D22">
        <f>G17</f>
        <v>4.5216607020080799</v>
      </c>
      <c r="I22">
        <v>600</v>
      </c>
      <c r="J22">
        <f t="shared" si="12"/>
        <v>26.336478598527513</v>
      </c>
      <c r="K22">
        <f t="shared" si="13"/>
        <v>22.545383869008148</v>
      </c>
      <c r="L22">
        <f t="shared" si="14"/>
        <v>23.082121973227057</v>
      </c>
      <c r="M22">
        <f t="shared" si="8"/>
        <v>23.987994813587573</v>
      </c>
      <c r="N22">
        <f t="shared" si="9"/>
        <v>1.6750231867498628</v>
      </c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E8AEF-5155-2749-B6EB-0B044A585EBC}">
  <dimension ref="A1:F8"/>
  <sheetViews>
    <sheetView workbookViewId="0">
      <selection sqref="A1:A6"/>
    </sheetView>
  </sheetViews>
  <sheetFormatPr baseColWidth="10" defaultRowHeight="15" x14ac:dyDescent="0.2"/>
  <cols>
    <col min="1" max="1" width="19.33203125" customWidth="1"/>
  </cols>
  <sheetData>
    <row r="1" spans="1:6" x14ac:dyDescent="0.2">
      <c r="A1" t="s">
        <v>43</v>
      </c>
      <c r="B1" t="s">
        <v>42</v>
      </c>
      <c r="C1" t="s">
        <v>41</v>
      </c>
    </row>
    <row r="2" spans="1:6" x14ac:dyDescent="0.2">
      <c r="A2" t="s">
        <v>40</v>
      </c>
      <c r="B2">
        <v>0.45300000000000001</v>
      </c>
      <c r="C2">
        <f>((B2/13880)*10^6)/5</f>
        <v>6.5273775216138334</v>
      </c>
      <c r="E2">
        <v>0</v>
      </c>
      <c r="F2">
        <f>C2</f>
        <v>6.5273775216138334</v>
      </c>
    </row>
    <row r="3" spans="1:6" x14ac:dyDescent="0.2">
      <c r="A3" t="s">
        <v>39</v>
      </c>
      <c r="B3">
        <v>0.104</v>
      </c>
      <c r="C3">
        <f>((B3/13880)*10^6)/5</f>
        <v>1.4985590778097984</v>
      </c>
      <c r="E3">
        <v>60</v>
      </c>
      <c r="F3">
        <f>C4</f>
        <v>1.9020172910662825</v>
      </c>
    </row>
    <row r="4" spans="1:6" x14ac:dyDescent="0.2">
      <c r="A4" s="28" t="s">
        <v>38</v>
      </c>
      <c r="B4">
        <v>0.13200000000000001</v>
      </c>
      <c r="C4">
        <f>((B4/13880)*10^6)/5</f>
        <v>1.9020172910662825</v>
      </c>
      <c r="E4">
        <v>120</v>
      </c>
      <c r="F4">
        <f>C5</f>
        <v>1.5850144092219021</v>
      </c>
    </row>
    <row r="5" spans="1:6" x14ac:dyDescent="0.2">
      <c r="A5" s="28" t="s">
        <v>37</v>
      </c>
      <c r="B5">
        <v>0.11</v>
      </c>
      <c r="C5">
        <f>((B5/13880)*10^6)/5</f>
        <v>1.5850144092219021</v>
      </c>
      <c r="E5">
        <v>300</v>
      </c>
      <c r="F5">
        <f>C6</f>
        <v>1.340057636887608</v>
      </c>
    </row>
    <row r="6" spans="1:6" x14ac:dyDescent="0.2">
      <c r="A6" s="28" t="s">
        <v>36</v>
      </c>
      <c r="B6">
        <v>9.2999999999999999E-2</v>
      </c>
      <c r="C6">
        <f>((B6/13880)*10^6)/5</f>
        <v>1.340057636887608</v>
      </c>
    </row>
    <row r="7" spans="1:6" x14ac:dyDescent="0.2">
      <c r="A7" t="s">
        <v>35</v>
      </c>
      <c r="B7">
        <v>0.42699999999999999</v>
      </c>
      <c r="C7">
        <f>((B7/13880)*10^6)/5</f>
        <v>6.152737752161384</v>
      </c>
    </row>
    <row r="8" spans="1:6" x14ac:dyDescent="0.2">
      <c r="A8" s="28" t="s">
        <v>34</v>
      </c>
      <c r="B8">
        <v>8.8999999999999996E-2</v>
      </c>
      <c r="C8">
        <f>((B8/13880)*10^6)/5</f>
        <v>1.282420749279539</v>
      </c>
    </row>
  </sheetData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00F13C-F825-1F4A-A47C-0090E30DEC00}">
  <dimension ref="A1:F7"/>
  <sheetViews>
    <sheetView workbookViewId="0">
      <selection activeCell="C11" sqref="C11"/>
    </sheetView>
  </sheetViews>
  <sheetFormatPr baseColWidth="10" defaultRowHeight="15" x14ac:dyDescent="0.2"/>
  <sheetData>
    <row r="1" spans="1:6" x14ac:dyDescent="0.2">
      <c r="A1" t="s">
        <v>43</v>
      </c>
      <c r="B1" t="s">
        <v>42</v>
      </c>
      <c r="C1" t="s">
        <v>41</v>
      </c>
    </row>
    <row r="2" spans="1:6" x14ac:dyDescent="0.2">
      <c r="A2" t="s">
        <v>40</v>
      </c>
      <c r="B2">
        <v>0.38200000000000001</v>
      </c>
      <c r="C2">
        <f>((B2/13880)*10^6)/5</f>
        <v>5.5043227665706045</v>
      </c>
      <c r="E2">
        <v>0</v>
      </c>
      <c r="F2">
        <f>C2</f>
        <v>5.5043227665706045</v>
      </c>
    </row>
    <row r="3" spans="1:6" x14ac:dyDescent="0.2">
      <c r="A3" t="s">
        <v>39</v>
      </c>
      <c r="B3">
        <v>0.114</v>
      </c>
      <c r="C3">
        <f>((B3/13880)*10^6)/5</f>
        <v>1.6426512968299711</v>
      </c>
      <c r="E3">
        <v>60</v>
      </c>
      <c r="F3">
        <f>C4</f>
        <v>2.0893371757925072</v>
      </c>
    </row>
    <row r="4" spans="1:6" x14ac:dyDescent="0.2">
      <c r="A4" s="28" t="s">
        <v>38</v>
      </c>
      <c r="B4">
        <v>0.14499999999999999</v>
      </c>
      <c r="C4">
        <f>((B4/13880)*10^6)/5</f>
        <v>2.0893371757925072</v>
      </c>
      <c r="E4">
        <v>120</v>
      </c>
      <c r="F4">
        <f>C5</f>
        <v>1.8011527377521612</v>
      </c>
    </row>
    <row r="5" spans="1:6" x14ac:dyDescent="0.2">
      <c r="A5" s="28" t="s">
        <v>37</v>
      </c>
      <c r="B5">
        <v>0.125</v>
      </c>
      <c r="C5">
        <f>((B5/13880)*10^6)/5</f>
        <v>1.8011527377521612</v>
      </c>
      <c r="E5">
        <v>300</v>
      </c>
      <c r="F5">
        <f>C6</f>
        <v>1.4697406340057635</v>
      </c>
    </row>
    <row r="6" spans="1:6" x14ac:dyDescent="0.2">
      <c r="A6" s="28" t="s">
        <v>36</v>
      </c>
      <c r="B6">
        <v>0.10199999999999999</v>
      </c>
      <c r="C6">
        <f>((B6/13880)*10^6)/5</f>
        <v>1.4697406340057635</v>
      </c>
    </row>
    <row r="7" spans="1:6" x14ac:dyDescent="0.2">
      <c r="A7" s="28" t="s">
        <v>34</v>
      </c>
      <c r="B7">
        <v>0.109</v>
      </c>
      <c r="C7">
        <f>((B7/13880)*10^6)/5</f>
        <v>1.5706051873198847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10D940-8432-864F-A84B-23DC386E5FD6}">
  <dimension ref="A1:F7"/>
  <sheetViews>
    <sheetView workbookViewId="0">
      <selection activeCell="C2" sqref="C2"/>
    </sheetView>
  </sheetViews>
  <sheetFormatPr baseColWidth="10" defaultRowHeight="15" x14ac:dyDescent="0.2"/>
  <sheetData>
    <row r="1" spans="1:6" x14ac:dyDescent="0.2">
      <c r="A1" s="9" t="s">
        <v>43</v>
      </c>
      <c r="B1" t="s">
        <v>42</v>
      </c>
      <c r="C1" t="s">
        <v>41</v>
      </c>
    </row>
    <row r="2" spans="1:6" x14ac:dyDescent="0.2">
      <c r="A2" s="9" t="s">
        <v>40</v>
      </c>
      <c r="B2">
        <v>0.41099999999999998</v>
      </c>
      <c r="C2">
        <f>((B2/13880)*10^6)/5</f>
        <v>5.9221902017291068</v>
      </c>
      <c r="E2">
        <v>0</v>
      </c>
      <c r="F2">
        <f>C2</f>
        <v>5.9221902017291068</v>
      </c>
    </row>
    <row r="3" spans="1:6" x14ac:dyDescent="0.2">
      <c r="A3" s="9" t="s">
        <v>39</v>
      </c>
      <c r="B3">
        <v>9.5000000000000001E-2</v>
      </c>
      <c r="C3">
        <f>((B3/13880)*10^6)/5</f>
        <v>1.3688760806916427</v>
      </c>
      <c r="E3">
        <v>60</v>
      </c>
      <c r="F3">
        <f>C4</f>
        <v>1.8876080691642652</v>
      </c>
    </row>
    <row r="4" spans="1:6" x14ac:dyDescent="0.2">
      <c r="A4" s="29" t="s">
        <v>38</v>
      </c>
      <c r="B4">
        <v>0.13100000000000001</v>
      </c>
      <c r="C4">
        <f>((B4/13880)*10^6)/5</f>
        <v>1.8876080691642652</v>
      </c>
      <c r="E4">
        <v>120</v>
      </c>
      <c r="F4">
        <f>C5</f>
        <v>1.7435158501440919</v>
      </c>
    </row>
    <row r="5" spans="1:6" x14ac:dyDescent="0.2">
      <c r="A5" s="29" t="s">
        <v>37</v>
      </c>
      <c r="B5">
        <v>0.121</v>
      </c>
      <c r="C5">
        <f>((B5/13880)*10^6)/5</f>
        <v>1.7435158501440919</v>
      </c>
      <c r="E5">
        <v>300</v>
      </c>
      <c r="F5">
        <f>C6</f>
        <v>1.4265129682997117</v>
      </c>
    </row>
    <row r="6" spans="1:6" x14ac:dyDescent="0.2">
      <c r="A6" s="29" t="s">
        <v>36</v>
      </c>
      <c r="B6">
        <v>9.9000000000000005E-2</v>
      </c>
      <c r="C6">
        <f>((B6/13880)*10^6)/5</f>
        <v>1.4265129682997117</v>
      </c>
    </row>
    <row r="7" spans="1:6" x14ac:dyDescent="0.2">
      <c r="A7" s="28" t="s">
        <v>34</v>
      </c>
      <c r="B7">
        <v>9.9000000000000005E-2</v>
      </c>
      <c r="C7">
        <f>((B7/13880)*10^6)/5</f>
        <v>1.4265129682997117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A3A77F-26DC-1048-99B2-FA7C429F7170}">
  <dimension ref="A1:F9"/>
  <sheetViews>
    <sheetView tabSelected="1" zoomScale="93" zoomScaleNormal="93" workbookViewId="0">
      <selection activeCell="B2" sqref="B2"/>
    </sheetView>
  </sheetViews>
  <sheetFormatPr baseColWidth="10" defaultRowHeight="15" x14ac:dyDescent="0.2"/>
  <sheetData>
    <row r="1" spans="1:6" x14ac:dyDescent="0.2">
      <c r="A1" t="s">
        <v>31</v>
      </c>
      <c r="B1" t="s">
        <v>25</v>
      </c>
      <c r="C1" t="s">
        <v>26</v>
      </c>
      <c r="D1" t="s">
        <v>27</v>
      </c>
      <c r="E1" t="s">
        <v>28</v>
      </c>
      <c r="F1" t="s">
        <v>17</v>
      </c>
    </row>
    <row r="2" spans="1:6" x14ac:dyDescent="0.2">
      <c r="A2">
        <v>0</v>
      </c>
      <c r="B2">
        <f>'DTNB 1. replicate'!C2</f>
        <v>6.5273775216138334</v>
      </c>
      <c r="C2">
        <f>'DTNB 2. replicate'!C2</f>
        <v>5.5043227665706045</v>
      </c>
      <c r="D2">
        <f>'DTNB 3. replicate'!C2</f>
        <v>5.9221902017291068</v>
      </c>
      <c r="E2">
        <f>AVERAGE(B2:D2)</f>
        <v>5.9846301633045158</v>
      </c>
      <c r="F2">
        <f>_xlfn.STDEV.P(B2:D2)</f>
        <v>0.41998755501823631</v>
      </c>
    </row>
    <row r="3" spans="1:6" x14ac:dyDescent="0.2">
      <c r="A3">
        <v>15</v>
      </c>
      <c r="B3">
        <f>'[2]under minute 1'!C3</f>
        <v>4.6253602305475505</v>
      </c>
      <c r="C3">
        <f>'[2]under minute 2'!C3</f>
        <v>4.1930835734870318</v>
      </c>
      <c r="D3">
        <f>'[2]under minute 3'!C3</f>
        <v>4.0778097982708932</v>
      </c>
      <c r="E3">
        <f>AVERAGE(B3:D3)</f>
        <v>4.2987512007684918</v>
      </c>
      <c r="F3">
        <f>_xlfn.STDEV.P(B3:D3)</f>
        <v>0.23569345141950629</v>
      </c>
    </row>
    <row r="4" spans="1:6" x14ac:dyDescent="0.2">
      <c r="A4">
        <v>30</v>
      </c>
      <c r="B4">
        <f>'[2]under minute 1'!C4</f>
        <v>3.5014409221902021</v>
      </c>
      <c r="C4">
        <f>'[2]under minute 2'!C4</f>
        <v>3.2132564841498565</v>
      </c>
      <c r="D4">
        <f>'[2]under minute 3'!C4</f>
        <v>3.3717579250720462</v>
      </c>
      <c r="E4">
        <f>AVERAGE(B4:D4)</f>
        <v>3.3621517771373681</v>
      </c>
      <c r="F4">
        <f>_xlfn.STDEV.P(B4:D4)</f>
        <v>0.11784672570975298</v>
      </c>
    </row>
    <row r="5" spans="1:6" x14ac:dyDescent="0.2">
      <c r="A5">
        <v>45</v>
      </c>
      <c r="B5">
        <f>'[2]under minute 1'!C5</f>
        <v>2.7377521613832854</v>
      </c>
      <c r="C5">
        <f>'[2]under minute 2'!C5</f>
        <v>2.5792507204610948</v>
      </c>
      <c r="D5">
        <f>'[2]under minute 3'!C5</f>
        <v>2.6512968299711814</v>
      </c>
      <c r="E5">
        <f>AVERAGE(B5:D5)</f>
        <v>2.6560999039385202</v>
      </c>
      <c r="F5">
        <f>_xlfn.STDEV.P(B5:D5)</f>
        <v>6.479701039016364E-2</v>
      </c>
    </row>
    <row r="6" spans="1:6" x14ac:dyDescent="0.2">
      <c r="A6">
        <v>60</v>
      </c>
      <c r="B6">
        <f>'DTNB 1. replicate'!C4</f>
        <v>1.9020172910662825</v>
      </c>
      <c r="C6">
        <f>'DTNB 2. replicate'!C4</f>
        <v>2.0893371757925072</v>
      </c>
      <c r="D6">
        <f>'DTNB 3. replicate'!C4</f>
        <v>1.8876080691642652</v>
      </c>
      <c r="E6">
        <f>AVERAGE(B6:D6)</f>
        <v>1.9596541786743515</v>
      </c>
      <c r="F6">
        <f>_xlfn.STDEV.P(B6:D6)</f>
        <v>9.1888215512531166E-2</v>
      </c>
    </row>
    <row r="7" spans="1:6" x14ac:dyDescent="0.2">
      <c r="A7">
        <v>120</v>
      </c>
      <c r="B7">
        <f>'DTNB 1. replicate'!C5</f>
        <v>1.5850144092219021</v>
      </c>
      <c r="C7">
        <f>'DTNB 2. replicate'!C5</f>
        <v>1.8011527377521612</v>
      </c>
      <c r="D7">
        <f>'DTNB 3. replicate'!C5</f>
        <v>1.7435158501440919</v>
      </c>
      <c r="E7">
        <f>AVERAGE(B7:D7)</f>
        <v>1.7098943323727187</v>
      </c>
      <c r="F7">
        <f>_xlfn.STDEV.P(B7:D7)</f>
        <v>9.1384714651490992E-2</v>
      </c>
    </row>
    <row r="8" spans="1:6" x14ac:dyDescent="0.2">
      <c r="A8">
        <v>300</v>
      </c>
      <c r="B8">
        <f>'DTNB 1. replicate'!C6</f>
        <v>1.340057636887608</v>
      </c>
      <c r="C8">
        <f>'DTNB 2. replicate'!C6</f>
        <v>1.4697406340057635</v>
      </c>
      <c r="D8">
        <f>'DTNB 3. replicate'!C6</f>
        <v>1.4265129682997117</v>
      </c>
      <c r="E8">
        <f>AVERAGE(B8:D8)</f>
        <v>1.4121037463976946</v>
      </c>
      <c r="F8">
        <f>_xlfn.STDEV.P(B8:D8)</f>
        <v>5.3914371567347796E-2</v>
      </c>
    </row>
    <row r="9" spans="1:6" x14ac:dyDescent="0.2">
      <c r="A9">
        <v>600</v>
      </c>
      <c r="B9">
        <f>'DTNB 1. replicate'!C8</f>
        <v>1.282420749279539</v>
      </c>
      <c r="C9">
        <f>'DTNB 2. replicate'!C7</f>
        <v>1.5706051873198847</v>
      </c>
      <c r="D9">
        <f>'DTNB 3. replicate'!C7</f>
        <v>1.4265129682997117</v>
      </c>
      <c r="E9">
        <f>AVERAGE(B9:D9)</f>
        <v>1.426512968299712</v>
      </c>
      <c r="F9">
        <f>_xlfn.STDEV.P(B9:D9)</f>
        <v>0.11765080416826021</v>
      </c>
    </row>
  </sheetData>
  <pageMargins left="0.7" right="0.7" top="0.78740157499999996" bottom="0.78740157499999996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L g F A A B Q S w M E F A A C A A g A 4 a x u T k / + T P C p A A A A + Q A A A B I A H A B D b 2 5 m a W c v U G F j a 2 F n Z S 5 4 b W w g o h g A K K A U A A A A A A A A A A A A A A A A A A A A A A A A A A A A h Y / R C o I w G I V f R X b v N i e t i N 9 5 U d 0 l B E F 0 O 3 T p S G e 4 2 X y 3 L n q k X i G h r O 6 6 P I f v w H c e t z u k Q 1 M H V 9 V Z 3 Z o E R Z i i Q J m 8 L b Q p E 9 S 7 U 7 h A q Y C d z M + y V M E I G 7 s c r E 5 Q 5 d x l S Y j 3 H v s Y t 1 1 J G K U R O W b b f V 6 p R o b a W C d N r t B n V f x f I Q G H l 4 x g m H M 8 i + c c R 5 w x I F M P m T Z f h o 3 K m A L 5 K W H V 1 6 7 v l C h U u N 4 A m S K Q 9 w 3 x B F B L A w Q U A A I A C A D h r G 5 O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4 a x u T j h L h + G t A g A A w k M A A B M A H A B G b 3 J t d W x h c y 9 T Z W N 0 a W 9 u M S 5 t I K I Y A C i g F A A A A A A A A A A A A A A A A A A A A A A A A A A A A O 1 a X W / a M B R 9 H h L / 4 S p 9 A S l F s V E e u i k P X b I P a V q n r u x p 7 C E D b 7 M I D o p N B a r 6 b / o z + s Y f m 1 n a E h h I Q 1 V i a 9 e 8 Q G z g 2 u e e y z X n R L K R 4 r m A q / K Z v G q 3 2 i 3 5 K y 3 Y G E 6 8 D 7 l Q R Z 5 l D B S B 1 b 0 H E W R M t V u g H 5 d z t p 6 I I J b X v S Q f z a d M q M 5 b n r F e r D + m L 2 T H i 1 8 O v 0 h W y O G 5 V A V X w 4 T J i c p n Q x q Q s 9 O g f 0 o I J K 8 T m I s x v J e z f n + 4 E 7 G n F s r r + l 8 T l v E p V 6 y I v B e e D 3 G e z a d C R t S H N 2 K U j 7 n 4 G R E a 6 s v L e a 7 Y l V p m L N q 8 7 F 3 k g n 3 r + u X C T 7 x 3 b H U n x q z Q 3 w e D 5 W y 9 r U H 6 X b 9 v U K R C / s i L a R l A z z H Z K T f q 3 9 x 4 5 S j R C 1 B 6 B h R b q F s f H s f p 1 v h t t 9 3 i 4 l D E g z D T Z j G m O A A + C w I Q H 8 v t w 2 c 9 p E g D O O + J i h X u J m i 9 J y p C u M N g A R f p p z g z w P F q b N z Q N 8 7 3 a m y E 0 B O D r C e 4 W U 8 M s p 4 g Z z 1 M u f i D j w H W V 2 L j h r 5 5 1 l d i I 4 S e G m Q 9 x c 1 6 a p D 1 F D f r Q 4 O s D 3 G z P j T I + h A d 6 6 s K Y A 1 o 0 w d g 1 5 C m E 8 W v u V 7 I l u y I D m Y K H d o 1 A T U S R u / R A R t F 3 O m Q G 0 X Q M P A Y G V 9 V B e s x k f 4 B / Z 1 F 4 E 6 D w S p w O u W G h s a S 4 B R L C y r B a Z d P / y m N d Y W d R e B O A 7 U h D R R n G q g N 1 U D R V 0 N V Y z T X G Z z S u a G h u Y O q 0 z z N V w J u 9 b M m 3 P s P 4 K 4 V 5 z W 0 5 1 K m S 0 h S C Y O C z z I + S Z 0 e 2 r c A e I y M X 9 1 b Q n o 0 5 5 / N p m l t Z 8 / j w K d o 4 a / D X T w a e y Q / O / t M G W P k 3 7 8 Y r I k w 2 X + d Z f O X W 2 K u I b u b y w / Z N 3 b U h z N z K l V i R 0 q c t W N d l T i j p 6 o q 2 9 J O n P V D 6 p f 4 n p M V j L V C 6 5 e + j 0 6 J u + W 9 Z o P 0 O R l B a p d u W 0 R 2 t H l n G F W 6 i X U p + X + 7 y W 9 Q S w E C L Q A U A A I A C A D h r G 5 O T / 5 M 8 K k A A A D 5 A A A A E g A A A A A A A A A A A A A A A A A A A A A A Q 2 9 u Z m l n L 1 B h Y 2 t h Z 2 U u e G 1 s U E s B A i 0 A F A A C A A g A 4 a x u T g / K 6 a u k A A A A 6 Q A A A B M A A A A A A A A A A A A A A A A A 9 Q A A A F t D b 2 5 0 Z W 5 0 X 1 R 5 c G V z X S 5 4 b W x Q S w E C L Q A U A A I A C A D h r G 5 O O E u H 4 a 0 C A A D C Q w A A E w A A A A A A A A A A A A A A A A D m A Q A A R m 9 y b X V s Y X M v U 2 V j d G l v b j E u b V B L B Q Y A A A A A A w A D A M I A A A D g B A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5 E T A E A A A A A A C J M A Q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L b 2 5 0 c m 9 s b G U l M j B 0 M S U y M C V D M y V C Q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c 5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5 L T A z L T E y V D A 3 O j U x O j U y L j Y 2 N T g 1 N j J a I i A v P j x F b n R y e S B U e X B l P S J G a W x s Q 2 9 s d W 1 u V H l w Z X M i I F Z h b H V l P S J z Q m d Z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L b 2 5 0 c m 9 s b G U g d D E g w 7 w v R 2 X D p G 5 k Z X J 0 Z X I g V H l w L n t D b 2 x 1 b W 4 x L D B 9 J n F 1 b 3 Q 7 L C Z x d W 9 0 O 1 N l Y 3 R p b 2 4 x L 0 t v b n R y b 2 x s Z S B 0 M S D D v C 9 H Z c O k b m R l c n R l c i B U e X A u e 0 N v b H V t b j I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S 2 9 u d H J v b G x l I H Q x I M O 8 L 0 d l w 6 R u Z G V y d G V y I F R 5 c C 5 7 Q 2 9 s d W 1 u M S w w f S Z x d W 9 0 O y w m c X V v d D t T Z W N 0 a W 9 u M S 9 L b 2 5 0 c m 9 s b G U g d D E g w 7 w v R 2 X D p G 5 k Z X J 0 Z X I g V H l w L n t D b 2 x 1 b W 4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L b 2 5 0 c m 9 s b G U l M j B 0 M S U y M C V D M y V C Q y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L b 2 5 0 c m 9 s b G U l M j B 0 M S U y M C V D M y V C Q y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L b 2 5 0 c m 9 s b G U l M j B 0 M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c 5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5 L T A z L T E y V D A 3 O j U z O j I 2 L j Y y M T g z M z V a I i A v P j x F b n R y e S B U e X B l P S J G a W x s Q 2 9 s d W 1 u V H l w Z X M i I F Z h b H V l P S J z Q m d Z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L b 2 5 0 c m 9 s b G U g d D I v R 2 X D p G 5 k Z X J 0 Z X I g V H l w L n t D b 2 x 1 b W 4 x L D B 9 J n F 1 b 3 Q 7 L C Z x d W 9 0 O 1 N l Y 3 R p b 2 4 x L 0 t v b n R y b 2 x s Z S B 0 M i 9 H Z c O k b m R l c n R l c i B U e X A u e 0 N v b H V t b j I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S 2 9 u d H J v b G x l I H Q y L 0 d l w 6 R u Z G V y d G V y I F R 5 c C 5 7 Q 2 9 s d W 1 u M S w w f S Z x d W 9 0 O y w m c X V v d D t T Z W N 0 a W 9 u M S 9 L b 2 5 0 c m 9 s b G U g d D I v R 2 X D p G 5 k Z X J 0 Z X I g V H l w L n t D b 2 x 1 b W 4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L b 2 5 0 c m 9 s b G U l M j B 0 M i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L b 2 5 0 c m 9 s b G U l M j B 0 M i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5 M D A l M j B u T S U y M E h z c D M z J T I w U m V k J T I w d D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O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x O S 0 w M y 0 x M l Q w N z o 1 N D o w N C 4 0 M T E x O T k 2 W i I g L z 4 8 R W 5 0 c n k g V H l w Z T 0 i R m l s b E N v b H V t b l R 5 c G V z I i B W Y W x 1 Z T 0 i c 0 J n W T 0 i I C 8 + P E V u d H J 5 I F R 5 c G U 9 I k Z p b G x D b 2 x 1 b W 5 O Y W 1 l c y I g V m F s d W U 9 I n N b J n F 1 b 3 Q 7 Q 2 9 s d W 1 u M S Z x d W 9 0 O y w m c X V v d D t D b 2 x 1 b W 4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O T A w I G 5 N I E h z c D M z I F J l Z C B 0 M S 9 H Z c O k b m R l c n R l c i B U e X A u e 0 N v b H V t b j E s M H 0 m c X V v d D s s J n F 1 b 3 Q 7 U 2 V j d G l v b j E v O T A w I G 5 N I E h z c D M z I F J l Z C B 0 M S 9 H Z c O k b m R l c n R l c i B U e X A u e 0 N v b H V t b j I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O T A w I G 5 N I E h z c D M z I F J l Z C B 0 M S 9 H Z c O k b m R l c n R l c i B U e X A u e 0 N v b H V t b j E s M H 0 m c X V v d D s s J n F 1 b 3 Q 7 U 2 V j d G l v b j E v O T A w I G 5 N I E h z c D M z I F J l Z C B 0 M S 9 H Z c O k b m R l c n R l c i B U e X A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z k w M C U y M G 5 N J T I w S H N w M z M l M j B S Z W Q l M j B 0 M S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5 M D A l M j B u T S U y M E h z c D M z J T I w U m V k J T I w d D E v R 2 U l Q z M l Q T R u Z G V y d G V y J T I w V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O T A w J T I w b k 0 l M j B I c 3 A z M y U y M F J l Z C U y M H Q y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z k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T k t M D M t M T J U M D g 6 M D E 6 M T I u N j Y 3 M D M 0 M l o i I C 8 + P E V u d H J 5 I F R 5 c G U 9 I k Z p b G x D b 2 x 1 b W 5 U e X B l c y I g V m F s d W U 9 I n N C Z 1 k 9 I i A v P j x F b n R y e S B U e X B l P S J G a W x s Q 2 9 s d W 1 u T m F t Z X M i I F Z h b H V l P S J z W y Z x d W 9 0 O 0 N v b H V t b j E m c X V v d D s s J n F 1 b 3 Q 7 Q 2 9 s d W 1 u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z k w M C B u T S B I c 3 A z M y B S Z W Q g d D I v R 2 X D p G 5 k Z X J 0 Z X I g V H l w L n t D b 2 x 1 b W 4 x L D B 9 J n F 1 b 3 Q 7 L C Z x d W 9 0 O 1 N l Y 3 R p b 2 4 x L z k w M C B u T S B I c 3 A z M y B S Z W Q g d D I v R 2 X D p G 5 k Z X J 0 Z X I g V H l w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z k w M C B u T S B I c 3 A z M y B S Z W Q g d D I v R 2 X D p G 5 k Z X J 0 Z X I g V H l w L n t D b 2 x 1 b W 4 x L D B 9 J n F 1 b 3 Q 7 L C Z x d W 9 0 O 1 N l Y 3 R p b 2 4 x L z k w M C B u T S B I c 3 A z M y B S Z W Q g d D I v R 2 X D p G 5 k Z X J 0 Z X I g V H l w L n t D b 2 x 1 b W 4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5 M D A l M j B u T S U y M E h z c D M z J T I w U m V k J T I w d D I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O T A w J T I w b k 0 l M j B I c 3 A z M y U y M F J l Z C U y M H Q y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k w M C U y M G 5 N J T I w S H N w M z M l M j A 1 M H g l M j B O Y U 9 D b C U y M H Q x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z k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T k t M D M t M T J U M D g 6 M D Q 6 N T I u M j I z M T Y 5 O V o i I C 8 + P E V u d H J 5 I F R 5 c G U 9 I k Z p b G x D b 2 x 1 b W 5 U e X B l c y I g V m F s d W U 9 I n N C Z 1 k 9 I i A v P j x F b n R y e S B U e X B l P S J G a W x s Q 2 9 s d W 1 u T m F t Z X M i I F Z h b H V l P S J z W y Z x d W 9 0 O 0 N v b H V t b j E m c X V v d D s s J n F 1 b 3 Q 7 Q 2 9 s d W 1 u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z k w M C B u T S B I c 3 A z M y A 1 M H g g T m F P Q 2 w g d D E v R 2 X D p G 5 k Z X J 0 Z X I g V H l w L n t D b 2 x 1 b W 4 x L D B 9 J n F 1 b 3 Q 7 L C Z x d W 9 0 O 1 N l Y 3 R p b 2 4 x L z k w M C B u T S B I c 3 A z M y A 1 M H g g T m F P Q 2 w g d D E v R 2 X D p G 5 k Z X J 0 Z X I g V H l w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z k w M C B u T S B I c 3 A z M y A 1 M H g g T m F P Q 2 w g d D E v R 2 X D p G 5 k Z X J 0 Z X I g V H l w L n t D b 2 x 1 b W 4 x L D B 9 J n F 1 b 3 Q 7 L C Z x d W 9 0 O 1 N l Y 3 R p b 2 4 x L z k w M C B u T S B I c 3 A z M y A 1 M H g g T m F P Q 2 w g d D E v R 2 X D p G 5 k Z X J 0 Z X I g V H l w L n t D b 2 x 1 b W 4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5 M D A l M j B u T S U y M E h z c D M z J T I w N T B 4 J T I w T m F P Q 2 w l M j B 0 M S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5 M D A l M j B u T S U y M E h z c D M z J T I w N T B 4 J T I w T m F P Q 2 w l M j B 0 M S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5 M D A l M j B u T S U y M E h z c D M z J T I w N T B 4 J T I w T m F P Q 2 w l M j B 0 M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c 5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5 L T A z L T E y V D A 4 O j A 1 O j I 0 L j U w N D Q 0 N j h a I i A v P j x F b n R y e S B U e X B l P S J G a W x s Q 2 9 s d W 1 u V H l w Z X M i I F Z h b H V l P S J z Q m d Z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8 5 M D A g b k 0 g S H N w M z M g N T B 4 I E 5 h T 0 N s I H Q y L 0 d l w 6 R u Z G V y d G V y I F R 5 c C 5 7 Q 2 9 s d W 1 u M S w w f S Z x d W 9 0 O y w m c X V v d D t T Z W N 0 a W 9 u M S 8 5 M D A g b k 0 g S H N w M z M g N T B 4 I E 5 h T 0 N s I H Q y L 0 d l w 6 R u Z G V y d G V y I F R 5 c C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8 5 M D A g b k 0 g S H N w M z M g N T B 4 I E 5 h T 0 N s I H Q y L 0 d l w 6 R u Z G V y d G V y I F R 5 c C 5 7 Q 2 9 s d W 1 u M S w w f S Z x d W 9 0 O y w m c X V v d D t T Z W N 0 a W 9 u M S 8 5 M D A g b k 0 g S H N w M z M g N T B 4 I E 5 h T 0 N s I H Q y L 0 d l w 6 R u Z G V y d G V y I F R 5 c C 5 7 Q 2 9 s d W 1 u M i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O T A w J T I w b k 0 l M j B I c 3 A z M y U y M D U w e C U y M E 5 h T 0 N s J T I w d D I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O T A w J T I w b k 0 l M j B I c 3 A z M y U y M D U w e C U y M E 5 h T 0 N s J T I w d D I v R 2 U l Q z M l Q T R u Z G V y d G V y J T I w V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O T A w J T I w b k 0 l M j B I c 3 A z M y U y M D E w e C U y M E 5 h T 0 N s J T I w d D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O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x O S 0 w M y 0 x M l Q w O D o w N z o w M S 4 3 M z I y M D E 1 W i I g L z 4 8 R W 5 0 c n k g V H l w Z T 0 i R m l s b E N v b H V t b l R 5 c G V z I i B W Y W x 1 Z T 0 i c 0 J n W T 0 i I C 8 + P E V u d H J 5 I F R 5 c G U 9 I k Z p b G x D b 2 x 1 b W 5 O Y W 1 l c y I g V m F s d W U 9 I n N b J n F 1 b 3 Q 7 Q 2 9 s d W 1 u M S Z x d W 9 0 O y w m c X V v d D t D b 2 x 1 b W 4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O T A w I G 5 N I E h z c D M z I D E w e C B O Y U 9 D b C B 0 M S 9 H Z c O k b m R l c n R l c i B U e X A u e 0 N v b H V t b j E s M H 0 m c X V v d D s s J n F 1 b 3 Q 7 U 2 V j d G l v b j E v O T A w I G 5 N I E h z c D M z I D E w e C B O Y U 9 D b C B 0 M S 9 H Z c O k b m R l c n R l c i B U e X A u e 0 N v b H V t b j I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O T A w I G 5 N I E h z c D M z I D E w e C B O Y U 9 D b C B 0 M S 9 H Z c O k b m R l c n R l c i B U e X A u e 0 N v b H V t b j E s M H 0 m c X V v d D s s J n F 1 b 3 Q 7 U 2 V j d G l v b j E v O T A w I G 5 N I E h z c D M z I D E w e C B O Y U 9 D b C B 0 M S 9 H Z c O k b m R l c n R l c i B U e X A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z k w M C U y M G 5 N J T I w S H N w M z M l M j A x M H g l M j B O Y U 9 D b C U y M H Q x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k w M C U y M G 5 N J T I w S H N w M z M l M j A x M H g l M j B O Y U 9 D b C U y M H Q x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k w M C U y M G 5 N J T I w S H N w M z M l M j A x M H g l M j B O Y U 9 D b C U y M H Q y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z k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T k t M D M t M T J U M D g 6 M D c 6 N D Q u N T g 3 N T A 3 N 1 o i I C 8 + P E V u d H J 5 I F R 5 c G U 9 I k Z p b G x D b 2 x 1 b W 5 U e X B l c y I g V m F s d W U 9 I n N C Z 1 k 9 I i A v P j x F b n R y e S B U e X B l P S J G a W x s Q 2 9 s d W 1 u T m F t Z X M i I F Z h b H V l P S J z W y Z x d W 9 0 O 0 N v b H V t b j E m c X V v d D s s J n F 1 b 3 Q 7 Q 2 9 s d W 1 u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z k w M C B u T S B I c 3 A z M y A x M H g g T m F P Q 2 w g d D I v R 2 X D p G 5 k Z X J 0 Z X I g V H l w L n t D b 2 x 1 b W 4 x L D B 9 J n F 1 b 3 Q 7 L C Z x d W 9 0 O 1 N l Y 3 R p b 2 4 x L z k w M C B u T S B I c 3 A z M y A x M H g g T m F P Q 2 w g d D I v R 2 X D p G 5 k Z X J 0 Z X I g V H l w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z k w M C B u T S B I c 3 A z M y A x M H g g T m F P Q 2 w g d D I v R 2 X D p G 5 k Z X J 0 Z X I g V H l w L n t D b 2 x 1 b W 4 x L D B 9 J n F 1 b 3 Q 7 L C Z x d W 9 0 O 1 N l Y 3 R p b 2 4 x L z k w M C B u T S B I c 3 A z M y A x M H g g T m F P Q 2 w g d D I v R 2 X D p G 5 k Z X J 0 Z X I g V H l w L n t D b 2 x 1 b W 4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5 M D A l M j B u T S U y M E h z c D M z J T I w M T B 4 J T I w T m F P Q 2 w l M j B 0 M i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5 M D A l M j B u T S U y M E h z c D M z J T I w M T B 4 J T I w T m F P Q 2 w l M j B 0 M i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5 M D A l M j B u T S U y M E h z c D M z J T I w M S U y M G 1 p b i U y M E R C R C U y M H Q x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z k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T k t M D M t M T J U M D g 6 M T E 6 N T Q u M T c 1 N T Y z M V o i I C 8 + P E V u d H J 5 I F R 5 c G U 9 I k Z p b G x D b 2 x 1 b W 5 U e X B l c y I g V m F s d W U 9 I n N C Z 1 k 9 I i A v P j x F b n R y e S B U e X B l P S J G a W x s Q 2 9 s d W 1 u T m F t Z X M i I F Z h b H V l P S J z W y Z x d W 9 0 O 0 N v b H V t b j E m c X V v d D s s J n F 1 b 3 Q 7 Q 2 9 s d W 1 u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z k w M C B u T S B I c 3 A z M y A x I G 1 p b i B E Q k Q g d D E v R 2 X D p G 5 k Z X J 0 Z X I g V H l w L n t D b 2 x 1 b W 4 x L D B 9 J n F 1 b 3 Q 7 L C Z x d W 9 0 O 1 N l Y 3 R p b 2 4 x L z k w M C B u T S B I c 3 A z M y A x I G 1 p b i B E Q k Q g d D E v R 2 X D p G 5 k Z X J 0 Z X I g V H l w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z k w M C B u T S B I c 3 A z M y A x I G 1 p b i B E Q k Q g d D E v R 2 X D p G 5 k Z X J 0 Z X I g V H l w L n t D b 2 x 1 b W 4 x L D B 9 J n F 1 b 3 Q 7 L C Z x d W 9 0 O 1 N l Y 3 R p b 2 4 x L z k w M C B u T S B I c 3 A z M y A x I G 1 p b i B E Q k Q g d D E v R 2 X D p G 5 k Z X J 0 Z X I g V H l w L n t D b 2 x 1 b W 4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5 M D A l M j B u T S U y M E h z c D M z J T I w M S U y M G 1 p b i U y M E R C R C U y M H Q x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k w M C U y M G 5 N J T I w S H N w M z M l M j A x J T I w b W l u J T I w R E J E J T I w d D E v R 2 U l Q z M l Q T R u Z G V y d G V y J T I w V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O T A w J T I w b k 0 l M j B I c 3 A z M y U y M D E l M j B t a W 4 l M j B E Q k Q l M j B 0 M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c 5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5 L T A z L T E y V D A 4 O j E y O j Q 1 L j c 0 N z U 4 N z V a I i A v P j x F b n R y e S B U e X B l P S J G a W x s Q 2 9 s d W 1 u V H l w Z X M i I F Z h b H V l P S J z Q m d Z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8 5 M D A g b k 0 g S H N w M z M g M S B t a W 4 g R E J E I H Q y L 0 d l w 6 R u Z G V y d G V y I F R 5 c C 5 7 Q 2 9 s d W 1 u M S w w f S Z x d W 9 0 O y w m c X V v d D t T Z W N 0 a W 9 u M S 8 5 M D A g b k 0 g S H N w M z M g M S B t a W 4 g R E J E I H Q y L 0 d l w 6 R u Z G V y d G V y I F R 5 c C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8 5 M D A g b k 0 g S H N w M z M g M S B t a W 4 g R E J E I H Q y L 0 d l w 6 R u Z G V y d G V y I F R 5 c C 5 7 Q 2 9 s d W 1 u M S w w f S Z x d W 9 0 O y w m c X V v d D t T Z W N 0 a W 9 u M S 8 5 M D A g b k 0 g S H N w M z M g M S B t a W 4 g R E J E I H Q y L 0 d l w 6 R u Z G V y d G V y I F R 5 c C 5 7 Q 2 9 s d W 1 u M i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O T A w J T I w b k 0 l M j B I c 3 A z M y U y M D E l M j B t a W 4 l M j B E Q k Q l M j B 0 M i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5 M D A l M j B u T S U y M E h z c D M z J T I w M S U y M G 1 p b i U y M E R C R C U y M H Q y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k w M C U y M G 5 N J T I w S H N w M z M l M j A y J T I w b W l u J T I w R E J E J T I w d D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O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x O S 0 w M y 0 x M l Q w O D o x N D o x M C 4 3 M z U 0 N j A y W i I g L z 4 8 R W 5 0 c n k g V H l w Z T 0 i R m l s b E N v b H V t b l R 5 c G V z I i B W Y W x 1 Z T 0 i c 0 J n W T 0 i I C 8 + P E V u d H J 5 I F R 5 c G U 9 I k Z p b G x D b 2 x 1 b W 5 O Y W 1 l c y I g V m F s d W U 9 I n N b J n F 1 b 3 Q 7 Q 2 9 s d W 1 u M S Z x d W 9 0 O y w m c X V v d D t D b 2 x 1 b W 4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O T A w I G 5 N I E h z c D M z I D I g b W l u I E R C R C B 0 M S 9 H Z c O k b m R l c n R l c i B U e X A u e 0 N v b H V t b j E s M H 0 m c X V v d D s s J n F 1 b 3 Q 7 U 2 V j d G l v b j E v O T A w I G 5 N I E h z c D M z I D I g b W l u I E R C R C B 0 M S 9 H Z c O k b m R l c n R l c i B U e X A u e 0 N v b H V t b j I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O T A w I G 5 N I E h z c D M z I D I g b W l u I E R C R C B 0 M S 9 H Z c O k b m R l c n R l c i B U e X A u e 0 N v b H V t b j E s M H 0 m c X V v d D s s J n F 1 b 3 Q 7 U 2 V j d G l v b j E v O T A w I G 5 N I E h z c D M z I D I g b W l u I E R C R C B 0 M S 9 H Z c O k b m R l c n R l c i B U e X A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z k w M C U y M G 5 N J T I w S H N w M z M l M j A y J T I w b W l u J T I w R E J E J T I w d D E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O T A w J T I w b k 0 l M j B I c 3 A z M y U y M D I l M j B t a W 4 l M j B E Q k Q l M j B 0 M S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5 M D A l M j B u T S U y M E h z c D M z J T I w M i U y M G 1 p b i U y M E R C R C U y M H Q y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z k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T k t M D M t M T J U M D g 6 M T U 6 M T E u N D g 2 N T E 2 N l o i I C 8 + P E V u d H J 5 I F R 5 c G U 9 I k Z p b G x D b 2 x 1 b W 5 U e X B l c y I g V m F s d W U 9 I n N C Z 1 k 9 I i A v P j x F b n R y e S B U e X B l P S J G a W x s Q 2 9 s d W 1 u T m F t Z X M i I F Z h b H V l P S J z W y Z x d W 9 0 O 0 N v b H V t b j E m c X V v d D s s J n F 1 b 3 Q 7 Q 2 9 s d W 1 u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z k w M C B u T S B I c 3 A z M y A y I G 1 p b i B E Q k Q g d D I v R 2 X D p G 5 k Z X J 0 Z X I g V H l w L n t D b 2 x 1 b W 4 x L D B 9 J n F 1 b 3 Q 7 L C Z x d W 9 0 O 1 N l Y 3 R p b 2 4 x L z k w M C B u T S B I c 3 A z M y A y I G 1 p b i B E Q k Q g d D I v R 2 X D p G 5 k Z X J 0 Z X I g V H l w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z k w M C B u T S B I c 3 A z M y A y I G 1 p b i B E Q k Q g d D I v R 2 X D p G 5 k Z X J 0 Z X I g V H l w L n t D b 2 x 1 b W 4 x L D B 9 J n F 1 b 3 Q 7 L C Z x d W 9 0 O 1 N l Y 3 R p b 2 4 x L z k w M C B u T S B I c 3 A z M y A y I G 1 p b i B E Q k Q g d D I v R 2 X D p G 5 k Z X J 0 Z X I g V H l w L n t D b 2 x 1 b W 4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5 M D A l M j B u T S U y M E h z c D M z J T I w M i U y M G 1 p b i U y M E R C R C U y M H Q y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k w M C U y M G 5 N J T I w S H N w M z M l M j A y J T I w b W l u J T I w R E J E J T I w d D I v R 2 U l Q z M l Q T R u Z G V y d G V y J T I w V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O T A w J T I w b k 0 l M j B I c 3 A z M y U y M D U l M j B t a W 4 l M j B E Q k Q l M j B 0 M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c 5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5 L T A z L T E y V D A 4 O j E 2 O j I 4 L j U y M T E z M j B a I i A v P j x F b n R y e S B U e X B l P S J G a W x s Q 2 9 s d W 1 u V H l w Z X M i I F Z h b H V l P S J z Q m d Z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8 5 M D A g b k 0 g S H N w M z M g N S B t a W 4 g R E J E I H Q x L 0 d l w 6 R u Z G V y d G V y I F R 5 c C 5 7 Q 2 9 s d W 1 u M S w w f S Z x d W 9 0 O y w m c X V v d D t T Z W N 0 a W 9 u M S 8 5 M D A g b k 0 g S H N w M z M g N S B t a W 4 g R E J E I H Q x L 0 d l w 6 R u Z G V y d G V y I F R 5 c C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8 5 M D A g b k 0 g S H N w M z M g N S B t a W 4 g R E J E I H Q x L 0 d l w 6 R u Z G V y d G V y I F R 5 c C 5 7 Q 2 9 s d W 1 u M S w w f S Z x d W 9 0 O y w m c X V v d D t T Z W N 0 a W 9 u M S 8 5 M D A g b k 0 g S H N w M z M g N S B t a W 4 g R E J E I H Q x L 0 d l w 6 R u Z G V y d G V y I F R 5 c C 5 7 Q 2 9 s d W 1 u M i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O T A w J T I w b k 0 l M j B I c 3 A z M y U y M D U l M j B t a W 4 l M j B E Q k Q l M j B 0 M S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5 M D A l M j B u T S U y M E h z c D M z J T I w N S U y M G 1 p b i U y M E R C R C U y M H Q x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k w M C U y M G 5 N J T I w S H N w M z M l M j A 1 J T I w b W l u J T I w R E J E J T I w d D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O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x O S 0 w M y 0 x M l Q w O D o x N z o w N i 4 0 O D A 1 N z c w W i I g L z 4 8 R W 5 0 c n k g V H l w Z T 0 i R m l s b E N v b H V t b l R 5 c G V z I i B W Y W x 1 Z T 0 i c 0 J n W T 0 i I C 8 + P E V u d H J 5 I F R 5 c G U 9 I k Z p b G x D b 2 x 1 b W 5 O Y W 1 l c y I g V m F s d W U 9 I n N b J n F 1 b 3 Q 7 Q 2 9 s d W 1 u M S Z x d W 9 0 O y w m c X V v d D t D b 2 x 1 b W 4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O T A w I G 5 N I E h z c D M z I D U g b W l u I E R C R C B 0 M i 9 H Z c O k b m R l c n R l c i B U e X A u e 0 N v b H V t b j E s M H 0 m c X V v d D s s J n F 1 b 3 Q 7 U 2 V j d G l v b j E v O T A w I G 5 N I E h z c D M z I D U g b W l u I E R C R C B 0 M i 9 H Z c O k b m R l c n R l c i B U e X A u e 0 N v b H V t b j I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O T A w I G 5 N I E h z c D M z I D U g b W l u I E R C R C B 0 M i 9 H Z c O k b m R l c n R l c i B U e X A u e 0 N v b H V t b j E s M H 0 m c X V v d D s s J n F 1 b 3 Q 7 U 2 V j d G l v b j E v O T A w I G 5 N I E h z c D M z I D U g b W l u I E R C R C B 0 M i 9 H Z c O k b m R l c n R l c i B U e X A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z k w M C U y M G 5 N J T I w S H N w M z M l M j A 1 J T I w b W l u J T I w R E J E J T I w d D I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O T A w J T I w b k 0 l M j B I c 3 A z M y U y M D U l M j B t a W 4 l M j B E Q k Q l M j B 0 M i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L b 2 5 0 c m 9 s b G U l M j B 0 M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c 5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5 L T A z L T E z V D I x O j M x O j I z L j c 3 M D A z N D J a I i A v P j x F b n R y e S B U e X B l P S J G a W x s Q 2 9 s d W 1 u V H l w Z X M i I F Z h b H V l P S J z Q m d Z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L b 2 5 0 c m 9 s b G U g d D E v R 2 X D p G 5 k Z X J 0 Z X I g V H l w L n t D b 2 x 1 b W 4 x L D B 9 J n F 1 b 3 Q 7 L C Z x d W 9 0 O 1 N l Y 3 R p b 2 4 x L 0 t v b n R y b 2 x s Z S B 0 M S 9 H Z c O k b m R l c n R l c i B U e X A u e 0 N v b H V t b j I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S 2 9 u d H J v b G x l I H Q x L 0 d l w 6 R u Z G V y d G V y I F R 5 c C 5 7 Q 2 9 s d W 1 u M S w w f S Z x d W 9 0 O y w m c X V v d D t T Z W N 0 a W 9 u M S 9 L b 2 5 0 c m 9 s b G U g d D E v R 2 X D p G 5 k Z X J 0 Z X I g V H l w L n t D b 2 x 1 b W 4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L b 2 5 0 c m 9 s b G U l M j B 0 M S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L b 2 5 0 c m 9 s b G U l M j B 0 M S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L b 2 5 0 c m 9 s b G U l M j B 0 M i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c 5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5 L T A z L T E z V D I x O j M y O j A 0 L j A 0 M j g y N j d a I i A v P j x F b n R y e S B U e X B l P S J G a W x s Q 2 9 s d W 1 u V H l w Z X M i I F Z h b H V l P S J z Q m d Z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L b 2 5 0 c m 9 s b G U g d D I g K D I p L 0 d l w 6 R u Z G V y d G V y I F R 5 c C 5 7 Q 2 9 s d W 1 u M S w w f S Z x d W 9 0 O y w m c X V v d D t T Z W N 0 a W 9 u M S 9 L b 2 5 0 c m 9 s b G U g d D I g K D I p L 0 d l w 6 R u Z G V y d G V y I F R 5 c C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L b 2 5 0 c m 9 s b G U g d D I g K D I p L 0 d l w 6 R u Z G V y d G V y I F R 5 c C 5 7 Q 2 9 s d W 1 u M S w w f S Z x d W 9 0 O y w m c X V v d D t T Z W N 0 a W 9 u M S 9 L b 2 5 0 c m 9 s b G U g d D I g K D I p L 0 d l w 6 R u Z G V y d G V y I F R 5 c C 5 7 Q 2 9 s d W 1 u M i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S 2 9 u d H J v b G x l J T I w d D I l M j A o M i k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2 9 u d H J v b G x l J T I w d D I l M j A o M i k v R 2 U l Q z M l Q T R u Z G V y d G V y J T I w V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O T A w J T I w b k 0 l M j B I c 3 A z M y U y M F J l Z C U y M H Q x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z k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T k t M D M t M T N U M j E 6 M z I 6 N T c u M j I 5 N T I y M l o i I C 8 + P E V u d H J 5 I F R 5 c G U 9 I k Z p b G x D b 2 x 1 b W 5 U e X B l c y I g V m F s d W U 9 I n N C Z 1 k 9 I i A v P j x F b n R y e S B U e X B l P S J G a W x s Q 2 9 s d W 1 u T m F t Z X M i I F Z h b H V l P S J z W y Z x d W 9 0 O 0 N v b H V t b j E m c X V v d D s s J n F 1 b 3 Q 7 Q 2 9 s d W 1 u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z k w M C B u T S B I c 3 A z M y B S Z W Q g d D E g K D I p L 0 d l w 6 R u Z G V y d G V y I F R 5 c C 5 7 Q 2 9 s d W 1 u M S w w f S Z x d W 9 0 O y w m c X V v d D t T Z W N 0 a W 9 u M S 8 5 M D A g b k 0 g S H N w M z M g U m V k I H Q x I C g y K S 9 H Z c O k b m R l c n R l c i B U e X A u e 0 N v b H V t b j I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O T A w I G 5 N I E h z c D M z I F J l Z C B 0 M S A o M i k v R 2 X D p G 5 k Z X J 0 Z X I g V H l w L n t D b 2 x 1 b W 4 x L D B 9 J n F 1 b 3 Q 7 L C Z x d W 9 0 O 1 N l Y 3 R p b 2 4 x L z k w M C B u T S B I c 3 A z M y B S Z W Q g d D E g K D I p L 0 d l w 6 R u Z G V y d G V y I F R 5 c C 5 7 Q 2 9 s d W 1 u M i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O T A w J T I w b k 0 l M j B I c 3 A z M y U y M F J l Z C U y M H Q x J T I w K D I p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k w M C U y M G 5 N J T I w S H N w M z M l M j B S Z W Q l M j B 0 M S U y M C g y K S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5 M D A l M j B u T S U y M E h z c D M z J T I w U m V k J T I w d D I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O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x O S 0 w M y 0 x M 1 Q y M T o z M z o y O S 4 z N D A x N D c y W i I g L z 4 8 R W 5 0 c n k g V H l w Z T 0 i R m l s b E N v b H V t b l R 5 c G V z I i B W Y W x 1 Z T 0 i c 0 J n W T 0 i I C 8 + P E V u d H J 5 I F R 5 c G U 9 I k Z p b G x D b 2 x 1 b W 5 O Y W 1 l c y I g V m F s d W U 9 I n N b J n F 1 b 3 Q 7 Q 2 9 s d W 1 u M S Z x d W 9 0 O y w m c X V v d D t D b 2 x 1 b W 4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O T A w I G 5 N I E h z c D M z I F J l Z C B 0 M i A o M i k v R 2 X D p G 5 k Z X J 0 Z X I g V H l w L n t D b 2 x 1 b W 4 x L D B 9 J n F 1 b 3 Q 7 L C Z x d W 9 0 O 1 N l Y 3 R p b 2 4 x L z k w M C B u T S B I c 3 A z M y B S Z W Q g d D I g K D I p L 0 d l w 6 R u Z G V y d G V y I F R 5 c C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8 5 M D A g b k 0 g S H N w M z M g U m V k I H Q y I C g y K S 9 H Z c O k b m R l c n R l c i B U e X A u e 0 N v b H V t b j E s M H 0 m c X V v d D s s J n F 1 b 3 Q 7 U 2 V j d G l v b j E v O T A w I G 5 N I E h z c D M z I F J l Z C B 0 M i A o M i k v R 2 X D p G 5 k Z X J 0 Z X I g V H l w L n t D b 2 x 1 b W 4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5 M D A l M j B u T S U y M E h z c D M z J T I w U m V k J T I w d D I l M j A o M i k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O T A w J T I w b k 0 l M j B I c 3 A z M y U y M F J l Z C U y M H Q y J T I w K D I p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k w M C U y M G 5 N J T I w S H N w M z M l M j A 1 M H g l M j B O Y U 9 D b C U y M H Q x J T I w J U M z J U J D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z k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T k t M D M t M T N U M j E 6 M z Q 6 M D g u M j g 4 N z k x N V o i I C 8 + P E V u d H J 5 I F R 5 c G U 9 I k Z p b G x D b 2 x 1 b W 5 U e X B l c y I g V m F s d W U 9 I n N C Z 1 k 9 I i A v P j x F b n R y e S B U e X B l P S J G a W x s Q 2 9 s d W 1 u T m F t Z X M i I F Z h b H V l P S J z W y Z x d W 9 0 O 0 N v b H V t b j E m c X V v d D s s J n F 1 b 3 Q 7 Q 2 9 s d W 1 u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z k w M C B u T S B I c 3 A z M y A 1 M H g g T m F P Q 2 w g d D E g w 7 w v R 2 X D p G 5 k Z X J 0 Z X I g V H l w L n t D b 2 x 1 b W 4 x L D B 9 J n F 1 b 3 Q 7 L C Z x d W 9 0 O 1 N l Y 3 R p b 2 4 x L z k w M C B u T S B I c 3 A z M y A 1 M H g g T m F P Q 2 w g d D E g w 7 w v R 2 X D p G 5 k Z X J 0 Z X I g V H l w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z k w M C B u T S B I c 3 A z M y A 1 M H g g T m F P Q 2 w g d D E g w 7 w v R 2 X D p G 5 k Z X J 0 Z X I g V H l w L n t D b 2 x 1 b W 4 x L D B 9 J n F 1 b 3 Q 7 L C Z x d W 9 0 O 1 N l Y 3 R p b 2 4 x L z k w M C B u T S B I c 3 A z M y A 1 M H g g T m F P Q 2 w g d D E g w 7 w v R 2 X D p G 5 k Z X J 0 Z X I g V H l w L n t D b 2 x 1 b W 4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5 M D A l M j B u T S U y M E h z c D M z J T I w N T B 4 J T I w T m F P Q 2 w l M j B 0 M S U y M C V D M y V C Q y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5 M D A l M j B u T S U y M E h z c D M z J T I w N T B 4 J T I w T m F P Q 2 w l M j B 0 M S U y M C V D M y V C Q y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5 M D A l M j B u T S U y M E h z c D M z J T I w N T B 4 J T I w T m F P Q 2 w l M j B 0 M i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c 5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5 L T A z L T E z V D I x O j M 0 O j M 5 L j U x O T c z O D Z a I i A v P j x F b n R y e S B U e X B l P S J G a W x s Q 2 9 s d W 1 u V H l w Z X M i I F Z h b H V l P S J z Q m d Z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8 5 M D A g b k 0 g S H N w M z M g N T B 4 I E 5 h T 0 N s I H Q y I C g y K S 9 H Z c O k b m R l c n R l c i B U e X A u e 0 N v b H V t b j E s M H 0 m c X V v d D s s J n F 1 b 3 Q 7 U 2 V j d G l v b j E v O T A w I G 5 N I E h z c D M z I D U w e C B O Y U 9 D b C B 0 M i A o M i k v R 2 X D p G 5 k Z X J 0 Z X I g V H l w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z k w M C B u T S B I c 3 A z M y A 1 M H g g T m F P Q 2 w g d D I g K D I p L 0 d l w 6 R u Z G V y d G V y I F R 5 c C 5 7 Q 2 9 s d W 1 u M S w w f S Z x d W 9 0 O y w m c X V v d D t T Z W N 0 a W 9 u M S 8 5 M D A g b k 0 g S H N w M z M g N T B 4 I E 5 h T 0 N s I H Q y I C g y K S 9 H Z c O k b m R l c n R l c i B U e X A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z k w M C U y M G 5 N J T I w S H N w M z M l M j A 1 M H g l M j B O Y U 9 D b C U y M H Q y J T I w K D I p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k w M C U y M G 5 N J T I w S H N w M z M l M j A 1 M H g l M j B O Y U 9 D b C U y M H Q y J T I w K D I p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k w M C U y M G 5 N J T I w S H N w M z M l M j A x M H g l M j B O Y U 9 D b C U y M H Q x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z k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T k t M D M t M T N U M j E 6 M z U 6 M T g u N z g y O D Q 2 N V o i I C 8 + P E V u d H J 5 I F R 5 c G U 9 I k Z p b G x D b 2 x 1 b W 5 U e X B l c y I g V m F s d W U 9 I n N C Z 1 k 9 I i A v P j x F b n R y e S B U e X B l P S J G a W x s Q 2 9 s d W 1 u T m F t Z X M i I F Z h b H V l P S J z W y Z x d W 9 0 O 0 N v b H V t b j E m c X V v d D s s J n F 1 b 3 Q 7 Q 2 9 s d W 1 u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z k w M C B u T S B I c 3 A z M y A x M H g g T m F P Q 2 w g d D E g K D I p L 0 d l w 6 R u Z G V y d G V y I F R 5 c C 5 7 Q 2 9 s d W 1 u M S w w f S Z x d W 9 0 O y w m c X V v d D t T Z W N 0 a W 9 u M S 8 5 M D A g b k 0 g S H N w M z M g M T B 4 I E 5 h T 0 N s I H Q x I C g y K S 9 H Z c O k b m R l c n R l c i B U e X A u e 0 N v b H V t b j I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O T A w I G 5 N I E h z c D M z I D E w e C B O Y U 9 D b C B 0 M S A o M i k v R 2 X D p G 5 k Z X J 0 Z X I g V H l w L n t D b 2 x 1 b W 4 x L D B 9 J n F 1 b 3 Q 7 L C Z x d W 9 0 O 1 N l Y 3 R p b 2 4 x L z k w M C B u T S B I c 3 A z M y A x M H g g T m F P Q 2 w g d D E g K D I p L 0 d l w 6 R u Z G V y d G V y I F R 5 c C 5 7 Q 2 9 s d W 1 u M i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O T A w J T I w b k 0 l M j B I c 3 A z M y U y M D E w e C U y M E 5 h T 0 N s J T I w d D E l M j A o M i k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O T A w J T I w b k 0 l M j B I c 3 A z M y U y M D E w e C U y M E 5 h T 0 N s J T I w d D E l M j A o M i k v R 2 U l Q z M l Q T R u Z G V y d G V y J T I w V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O T A w J T I w b k 0 l M j B I c 3 A z M y U y M D E w e C U y M E 5 h T 0 N s J T I w d D I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O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x O S 0 w M y 0 x M 1 Q y M T o z N T o 1 N C 4 y M j I 4 M z Y 1 W i I g L z 4 8 R W 5 0 c n k g V H l w Z T 0 i R m l s b E N v b H V t b l R 5 c G V z I i B W Y W x 1 Z T 0 i c 0 J n W T 0 i I C 8 + P E V u d H J 5 I F R 5 c G U 9 I k Z p b G x D b 2 x 1 b W 5 O Y W 1 l c y I g V m F s d W U 9 I n N b J n F 1 b 3 Q 7 Q 2 9 s d W 1 u M S Z x d W 9 0 O y w m c X V v d D t D b 2 x 1 b W 4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O T A w I G 5 N I E h z c D M z I D E w e C B O Y U 9 D b C B 0 M i A o M i k v R 2 X D p G 5 k Z X J 0 Z X I g V H l w L n t D b 2 x 1 b W 4 x L D B 9 J n F 1 b 3 Q 7 L C Z x d W 9 0 O 1 N l Y 3 R p b 2 4 x L z k w M C B u T S B I c 3 A z M y A x M H g g T m F P Q 2 w g d D I g K D I p L 0 d l w 6 R u Z G V y d G V y I F R 5 c C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8 5 M D A g b k 0 g S H N w M z M g M T B 4 I E 5 h T 0 N s I H Q y I C g y K S 9 H Z c O k b m R l c n R l c i B U e X A u e 0 N v b H V t b j E s M H 0 m c X V v d D s s J n F 1 b 3 Q 7 U 2 V j d G l v b j E v O T A w I G 5 N I E h z c D M z I D E w e C B O Y U 9 D b C B 0 M i A o M i k v R 2 X D p G 5 k Z X J 0 Z X I g V H l w L n t D b 2 x 1 b W 4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5 M D A l M j B u T S U y M E h z c D M z J T I w M T B 4 J T I w T m F P Q 2 w l M j B 0 M i U y M C g y K S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5 M D A l M j B u T S U y M E h z c D M z J T I w M T B 4 J T I w T m F P Q 2 w l M j B 0 M i U y M C g y K S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5 M D A l M j B u T S U y M E h z c D M z J T I w M S U y M G 1 p b i U y M E R C R C U y M H Q x J T I w J U M z J U J D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z k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T k t M D M t M T N U M j E 6 M z Y 6 M z k u M T g 2 M T c y N V o i I C 8 + P E V u d H J 5 I F R 5 c G U 9 I k Z p b G x D b 2 x 1 b W 5 U e X B l c y I g V m F s d W U 9 I n N C Z 1 k 9 I i A v P j x F b n R y e S B U e X B l P S J G a W x s Q 2 9 s d W 1 u T m F t Z X M i I F Z h b H V l P S J z W y Z x d W 9 0 O 0 N v b H V t b j E m c X V v d D s s J n F 1 b 3 Q 7 Q 2 9 s d W 1 u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z k w M C B u T S B I c 3 A z M y A x I G 1 p b i B E Q k Q g d D E g w 7 w v R 2 X D p G 5 k Z X J 0 Z X I g V H l w L n t D b 2 x 1 b W 4 x L D B 9 J n F 1 b 3 Q 7 L C Z x d W 9 0 O 1 N l Y 3 R p b 2 4 x L z k w M C B u T S B I c 3 A z M y A x I G 1 p b i B E Q k Q g d D E g w 7 w v R 2 X D p G 5 k Z X J 0 Z X I g V H l w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z k w M C B u T S B I c 3 A z M y A x I G 1 p b i B E Q k Q g d D E g w 7 w v R 2 X D p G 5 k Z X J 0 Z X I g V H l w L n t D b 2 x 1 b W 4 x L D B 9 J n F 1 b 3 Q 7 L C Z x d W 9 0 O 1 N l Y 3 R p b 2 4 x L z k w M C B u T S B I c 3 A z M y A x I G 1 p b i B E Q k Q g d D E g w 7 w v R 2 X D p G 5 k Z X J 0 Z X I g V H l w L n t D b 2 x 1 b W 4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5 M D A l M j B u T S U y M E h z c D M z J T I w M S U y M G 1 p b i U y M E R C R C U y M H Q x J T I w J U M z J U J D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k w M C U y M G 5 N J T I w S H N w M z M l M j A x J T I w b W l u J T I w R E J E J T I w d D E l M j A l Q z M l Q k M v R 2 U l Q z M l Q T R u Z G V y d G V y J T I w V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O T A w J T I w b k 0 l M j B I c 3 A z M y U y M D E l M j B t a W 4 l M j B E Q k Q l M j B 0 M i U y M C V D M y V C Q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c 5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5 L T A z L T E z V D I x O j M 3 O j A 5 L j k 5 M D Q 0 N z V a I i A v P j x F b n R y e S B U e X B l P S J G a W x s Q 2 9 s d W 1 u V H l w Z X M i I F Z h b H V l P S J z Q m d Z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8 5 M D A g b k 0 g S H N w M z M g M S B t a W 4 g R E J E I H Q y I M O 8 L 0 d l w 6 R u Z G V y d G V y I F R 5 c C 5 7 Q 2 9 s d W 1 u M S w w f S Z x d W 9 0 O y w m c X V v d D t T Z W N 0 a W 9 u M S 8 5 M D A g b k 0 g S H N w M z M g M S B t a W 4 g R E J E I H Q y I M O 8 L 0 d l w 6 R u Z G V y d G V y I F R 5 c C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8 5 M D A g b k 0 g S H N w M z M g M S B t a W 4 g R E J E I H Q y I M O 8 L 0 d l w 6 R u Z G V y d G V y I F R 5 c C 5 7 Q 2 9 s d W 1 u M S w w f S Z x d W 9 0 O y w m c X V v d D t T Z W N 0 a W 9 u M S 8 5 M D A g b k 0 g S H N w M z M g M S B t a W 4 g R E J E I H Q y I M O 8 L 0 d l w 6 R u Z G V y d G V y I F R 5 c C 5 7 Q 2 9 s d W 1 u M i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O T A w J T I w b k 0 l M j B I c 3 A z M y U y M D E l M j B t a W 4 l M j B E Q k Q l M j B 0 M i U y M C V D M y V C Q y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5 M D A l M j B u T S U y M E h z c D M z J T I w M S U y M G 1 p b i U y M E R C R C U y M H Q y J T I w J U M z J U J D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k w M C U y M G 5 N J T I w S H N w M z M l M j A y J T I w b W l u J T I w R E J E J T I w d D E l M j A l Q z M l Q k M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O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x O S 0 w M y 0 x M 1 Q y M T o z N z o 1 O C 4 z O D c w M D k z W i I g L z 4 8 R W 5 0 c n k g V H l w Z T 0 i R m l s b E N v b H V t b l R 5 c G V z I i B W Y W x 1 Z T 0 i c 0 J n W T 0 i I C 8 + P E V u d H J 5 I F R 5 c G U 9 I k Z p b G x D b 2 x 1 b W 5 O Y W 1 l c y I g V m F s d W U 9 I n N b J n F 1 b 3 Q 7 Q 2 9 s d W 1 u M S Z x d W 9 0 O y w m c X V v d D t D b 2 x 1 b W 4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O T A w I G 5 N I E h z c D M z I D I g b W l u I E R C R C B 0 M S D D v C 9 H Z c O k b m R l c n R l c i B U e X A u e 0 N v b H V t b j E s M H 0 m c X V v d D s s J n F 1 b 3 Q 7 U 2 V j d G l v b j E v O T A w I G 5 N I E h z c D M z I D I g b W l u I E R C R C B 0 M S D D v C 9 H Z c O k b m R l c n R l c i B U e X A u e 0 N v b H V t b j I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O T A w I G 5 N I E h z c D M z I D I g b W l u I E R C R C B 0 M S D D v C 9 H Z c O k b m R l c n R l c i B U e X A u e 0 N v b H V t b j E s M H 0 m c X V v d D s s J n F 1 b 3 Q 7 U 2 V j d G l v b j E v O T A w I G 5 N I E h z c D M z I D I g b W l u I E R C R C B 0 M S D D v C 9 H Z c O k b m R l c n R l c i B U e X A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z k w M C U y M G 5 N J T I w S H N w M z M l M j A y J T I w b W l u J T I w R E J E J T I w d D E l M j A l Q z M l Q k M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O T A w J T I w b k 0 l M j B I c 3 A z M y U y M D I l M j B t a W 4 l M j B E Q k Q l M j B 0 M S U y M C V D M y V C Q y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5 M D A l M j B u T S U y M E h z c D M z J T I w M i U y M G 1 p b i U y M E R C R C U y M H Q y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z k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T k t M D M t M T N U M j E 6 M z g 6 M z A u O D E y O D E y M l o i I C 8 + P E V u d H J 5 I F R 5 c G U 9 I k Z p b G x D b 2 x 1 b W 5 U e X B l c y I g V m F s d W U 9 I n N C Z 1 k 9 I i A v P j x F b n R y e S B U e X B l P S J G a W x s Q 2 9 s d W 1 u T m F t Z X M i I F Z h b H V l P S J z W y Z x d W 9 0 O 0 N v b H V t b j E m c X V v d D s s J n F 1 b 3 Q 7 Q 2 9 s d W 1 u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z k w M C B u T S B I c 3 A z M y A y I G 1 p b i B E Q k Q g d D I g K D I p L 0 d l w 6 R u Z G V y d G V y I F R 5 c C 5 7 Q 2 9 s d W 1 u M S w w f S Z x d W 9 0 O y w m c X V v d D t T Z W N 0 a W 9 u M S 8 5 M D A g b k 0 g S H N w M z M g M i B t a W 4 g R E J E I H Q y I C g y K S 9 H Z c O k b m R l c n R l c i B U e X A u e 0 N v b H V t b j I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O T A w I G 5 N I E h z c D M z I D I g b W l u I E R C R C B 0 M i A o M i k v R 2 X D p G 5 k Z X J 0 Z X I g V H l w L n t D b 2 x 1 b W 4 x L D B 9 J n F 1 b 3 Q 7 L C Z x d W 9 0 O 1 N l Y 3 R p b 2 4 x L z k w M C B u T S B I c 3 A z M y A y I G 1 p b i B E Q k Q g d D I g K D I p L 0 d l w 6 R u Z G V y d G V y I F R 5 c C 5 7 Q 2 9 s d W 1 u M i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O T A w J T I w b k 0 l M j B I c 3 A z M y U y M D I l M j B t a W 4 l M j B E Q k Q l M j B 0 M i U y M C g y K S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5 M D A l M j B u T S U y M E h z c D M z J T I w M i U y M G 1 p b i U y M E R C R C U y M H Q y J T I w K D I p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k w M C U y M G 5 N J T I w S H N w M z M l M j A 1 J T I w b W l u J T I w R E J E J T I w d D E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O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x O S 0 w M y 0 x M 1 Q y M T o z O T o x N C 4 z M z U 2 N j c y W i I g L z 4 8 R W 5 0 c n k g V H l w Z T 0 i R m l s b E N v b H V t b l R 5 c G V z I i B W Y W x 1 Z T 0 i c 0 J n W T 0 i I C 8 + P E V u d H J 5 I F R 5 c G U 9 I k Z p b G x D b 2 x 1 b W 5 O Y W 1 l c y I g V m F s d W U 9 I n N b J n F 1 b 3 Q 7 Q 2 9 s d W 1 u M S Z x d W 9 0 O y w m c X V v d D t D b 2 x 1 b W 4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O T A w I G 5 N I E h z c D M z I D U g b W l u I E R C R C B 0 M S A o M i k v R 2 X D p G 5 k Z X J 0 Z X I g V H l w L n t D b 2 x 1 b W 4 x L D B 9 J n F 1 b 3 Q 7 L C Z x d W 9 0 O 1 N l Y 3 R p b 2 4 x L z k w M C B u T S B I c 3 A z M y A 1 I G 1 p b i B E Q k Q g d D E g K D I p L 0 d l w 6 R u Z G V y d G V y I F R 5 c C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8 5 M D A g b k 0 g S H N w M z M g N S B t a W 4 g R E J E I H Q x I C g y K S 9 H Z c O k b m R l c n R l c i B U e X A u e 0 N v b H V t b j E s M H 0 m c X V v d D s s J n F 1 b 3 Q 7 U 2 V j d G l v b j E v O T A w I G 5 N I E h z c D M z I D U g b W l u I E R C R C B 0 M S A o M i k v R 2 X D p G 5 k Z X J 0 Z X I g V H l w L n t D b 2 x 1 b W 4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5 M D A l M j B u T S U y M E h z c D M z J T I w N S U y M G 1 p b i U y M E R C R C U y M H Q x J T I w K D I p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k w M C U y M G 5 N J T I w S H N w M z M l M j A 1 J T I w b W l u J T I w R E J E J T I w d D E l M j A o M i k v R 2 U l Q z M l Q T R u Z G V y d G V y J T I w V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O T A w J T I w b k 0 l M j B I c 3 A z M y U y M D U l M j B t a W 4 l M j B E Q k Q l M j B 0 M i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c 5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5 L T A z L T E z V D I x O j M 5 O j Q 2 L j Q 0 O D Y w M j N a I i A v P j x F b n R y e S B U e X B l P S J G a W x s Q 2 9 s d W 1 u V H l w Z X M i I F Z h b H V l P S J z Q m d Z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8 5 M D A g b k 0 g S H N w M z M g N S B t a W 4 g R E J E I H Q y I C g y K S 9 H Z c O k b m R l c n R l c i B U e X A u e 0 N v b H V t b j E s M H 0 m c X V v d D s s J n F 1 b 3 Q 7 U 2 V j d G l v b j E v O T A w I G 5 N I E h z c D M z I D U g b W l u I E R C R C B 0 M i A o M i k v R 2 X D p G 5 k Z X J 0 Z X I g V H l w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z k w M C B u T S B I c 3 A z M y A 1 I G 1 p b i B E Q k Q g d D I g K D I p L 0 d l w 6 R u Z G V y d G V y I F R 5 c C 5 7 Q 2 9 s d W 1 u M S w w f S Z x d W 9 0 O y w m c X V v d D t T Z W N 0 a W 9 u M S 8 5 M D A g b k 0 g S H N w M z M g N S B t a W 4 g R E J E I H Q y I C g y K S 9 H Z c O k b m R l c n R l c i B U e X A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z k w M C U y M G 5 N J T I w S H N w M z M l M j A 1 J T I w b W l u J T I w R E J E J T I w d D I l M j A o M i k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O T A w J T I w b k 0 l M j B I c 3 A z M y U y M D U l M j B t a W 4 l M j B E Q k Q l M j B 0 M i U y M C g y K S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L b 2 5 0 c m 9 s b G U l M j B 0 M S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c 5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5 L T A z L T E 0 V D I w O j I 3 O j A z L j g z M D M 3 N j Z a I i A v P j x F b n R y e S B U e X B l P S J G a W x s Q 2 9 s d W 1 u V H l w Z X M i I F Z h b H V l P S J z Q m d Z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L b 2 5 0 c m 9 s b G U g d D E g K D I p L 0 d l w 6 R u Z G V y d G V y I F R 5 c C 5 7 Q 2 9 s d W 1 u M S w w f S Z x d W 9 0 O y w m c X V v d D t T Z W N 0 a W 9 u M S 9 L b 2 5 0 c m 9 s b G U g d D E g K D I p L 0 d l w 6 R u Z G V y d G V y I F R 5 c C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L b 2 5 0 c m 9 s b G U g d D E g K D I p L 0 d l w 6 R u Z G V y d G V y I F R 5 c C 5 7 Q 2 9 s d W 1 u M S w w f S Z x d W 9 0 O y w m c X V v d D t T Z W N 0 a W 9 u M S 9 L b 2 5 0 c m 9 s b G U g d D E g K D I p L 0 d l w 6 R u Z G V y d G V y I F R 5 c C 5 7 Q 2 9 s d W 1 u M i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S 2 9 u d H J v b G x l J T I w d D E l M j A o M i k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2 9 u d H J v b G x l J T I w d D E l M j A o M i k v R 2 U l Q z M l Q T R u Z G V y d G V y J T I w V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2 9 u d H J v b G x l J T I w d D I l M j A o M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O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x O S 0 w M y 0 x N F Q y M D o y O T o w M C 4 3 N D k 2 M j k 2 W i I g L z 4 8 R W 5 0 c n k g V H l w Z T 0 i R m l s b E N v b H V t b l R 5 c G V z I i B W Y W x 1 Z T 0 i c 0 J n W T 0 i I C 8 + P E V u d H J 5 I F R 5 c G U 9 I k Z p b G x D b 2 x 1 b W 5 O Y W 1 l c y I g V m F s d W U 9 I n N b J n F 1 b 3 Q 7 Q 2 9 s d W 1 u M S Z x d W 9 0 O y w m c X V v d D t D b 2 x 1 b W 4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S 2 9 u d H J v b G x l I H Q y I C g z K S 9 H Z c O k b m R l c n R l c i B U e X A u e 0 N v b H V t b j E s M H 0 m c X V v d D s s J n F 1 b 3 Q 7 U 2 V j d G l v b j E v S 2 9 u d H J v b G x l I H Q y I C g z K S 9 H Z c O k b m R l c n R l c i B U e X A u e 0 N v b H V t b j I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S 2 9 u d H J v b G x l I H Q y I C g z K S 9 H Z c O k b m R l c n R l c i B U e X A u e 0 N v b H V t b j E s M H 0 m c X V v d D s s J n F 1 b 3 Q 7 U 2 V j d G l v b j E v S 2 9 u d H J v b G x l I H Q y I C g z K S 9 H Z c O k b m R l c n R l c i B U e X A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t v b n R y b 2 x s Z S U y M H Q y J T I w K D M p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t v b n R y b 2 x s Z S U y M H Q y J T I w K D M p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t v b n R y b 2 x s Z S U y M H Q x J T I w J U M z J U J D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z k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T k t M D M t M T R U M j A 6 M j k 6 N D A u N z Y x M D I 4 N V o i I C 8 + P E V u d H J 5 I F R 5 c G U 9 I k Z p b G x D b 2 x 1 b W 5 U e X B l c y I g V m F s d W U 9 I n N C Z 1 k 9 I i A v P j x F b n R y e S B U e X B l P S J G a W x s Q 2 9 s d W 1 u T m F t Z X M i I F Z h b H V l P S J z W y Z x d W 9 0 O 0 N v b H V t b j E m c X V v d D s s J n F 1 b 3 Q 7 Q 2 9 s d W 1 u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t v b n R y b 2 x s Z S B 0 M S D D v C A o M i k v R 2 X D p G 5 k Z X J 0 Z X I g V H l w L n t D b 2 x 1 b W 4 x L D B 9 J n F 1 b 3 Q 7 L C Z x d W 9 0 O 1 N l Y 3 R p b 2 4 x L 0 t v b n R y b 2 x s Z S B 0 M S D D v C A o M i k v R 2 X D p G 5 k Z X J 0 Z X I g V H l w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t v b n R y b 2 x s Z S B 0 M S D D v C A o M i k v R 2 X D p G 5 k Z X J 0 Z X I g V H l w L n t D b 2 x 1 b W 4 x L D B 9 J n F 1 b 3 Q 7 L C Z x d W 9 0 O 1 N l Y 3 R p b 2 4 x L 0 t v b n R y b 2 x s Z S B 0 M S D D v C A o M i k v R 2 X D p G 5 k Z X J 0 Z X I g V H l w L n t D b 2 x 1 b W 4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L b 2 5 0 c m 9 s b G U l M j B 0 M S U y M C V D M y V C Q y U y M C g y K S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L b 2 5 0 c m 9 s b G U l M j B 0 M S U y M C V D M y V C Q y U y M C g y K S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L b 2 5 0 c m 9 s b G U l M j A y J T I w d D E l M j A l Q z M l Q k M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O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x O S 0 w M y 0 x N F Q y M D o z M D o z M C 4 z M j E w N z E 3 W i I g L z 4 8 R W 5 0 c n k g V H l w Z T 0 i R m l s b E N v b H V t b l R 5 c G V z I i B W Y W x 1 Z T 0 i c 0 J n W T 0 i I C 8 + P E V u d H J 5 I F R 5 c G U 9 I k Z p b G x D b 2 x 1 b W 5 O Y W 1 l c y I g V m F s d W U 9 I n N b J n F 1 b 3 Q 7 Q 2 9 s d W 1 u M S Z x d W 9 0 O y w m c X V v d D t D b 2 x 1 b W 4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S 2 9 u d H J v b G x l I D I g d D E g w 7 w v R 2 X D p G 5 k Z X J 0 Z X I g V H l w L n t D b 2 x 1 b W 4 x L D B 9 J n F 1 b 3 Q 7 L C Z x d W 9 0 O 1 N l Y 3 R p b 2 4 x L 0 t v b n R y b 2 x s Z S A y I H Q x I M O 8 L 0 d l w 6 R u Z G V y d G V y I F R 5 c C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L b 2 5 0 c m 9 s b G U g M i B 0 M S D D v C 9 H Z c O k b m R l c n R l c i B U e X A u e 0 N v b H V t b j E s M H 0 m c X V v d D s s J n F 1 b 3 Q 7 U 2 V j d G l v b j E v S 2 9 u d H J v b G x l I D I g d D E g w 7 w v R 2 X D p G 5 k Z X J 0 Z X I g V H l w L n t D b 2 x 1 b W 4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L b 2 5 0 c m 9 s b G U l M j A y J T I w d D E l M j A l Q z M l Q k M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2 9 u d H J v b G x l J T I w M i U y M H Q x J T I w J U M z J U J D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t v b n R y b 2 x s Z S U y M D I l M j B 0 M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c 5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5 L T A z L T E 0 V D I w O j M x O j A w L j g y M D c 2 M T R a I i A v P j x F b n R y e S B U e X B l P S J G a W x s Q 2 9 s d W 1 u V H l w Z X M i I F Z h b H V l P S J z Q m d Z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L b 2 5 0 c m 9 s b G U g M i B 0 M i 9 H Z c O k b m R l c n R l c i B U e X A u e 0 N v b H V t b j E s M H 0 m c X V v d D s s J n F 1 b 3 Q 7 U 2 V j d G l v b j E v S 2 9 u d H J v b G x l I D I g d D I v R 2 X D p G 5 k Z X J 0 Z X I g V H l w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t v b n R y b 2 x s Z S A y I H Q y L 0 d l w 6 R u Z G V y d G V y I F R 5 c C 5 7 Q 2 9 s d W 1 u M S w w f S Z x d W 9 0 O y w m c X V v d D t T Z W N 0 a W 9 u M S 9 L b 2 5 0 c m 9 s b G U g M i B 0 M i 9 H Z c O k b m R l c n R l c i B U e X A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t v b n R y b 2 x s Z S U y M D I l M j B 0 M i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L b 2 5 0 c m 9 s b G U l M j A y J T I w d D I v R 2 U l Q z M l Q T R u Z G V y d G V y J T I w V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O T A w J T I w b k 0 l M j B I c 3 A z M y U y M F J l Z C U y M H Q x J T I w J U M z J U J D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z k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T k t M D M t M T R U M j A 6 M z E 6 M z E u N D U 0 M j Q 5 O V o i I C 8 + P E V u d H J 5 I F R 5 c G U 9 I k Z p b G x D b 2 x 1 b W 5 U e X B l c y I g V m F s d W U 9 I n N C Z 1 k 9 I i A v P j x F b n R y e S B U e X B l P S J G a W x s Q 2 9 s d W 1 u T m F t Z X M i I F Z h b H V l P S J z W y Z x d W 9 0 O 0 N v b H V t b j E m c X V v d D s s J n F 1 b 3 Q 7 Q 2 9 s d W 1 u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z k w M C B u T S B I c 3 A z M y B S Z W Q g d D E g w 7 w v R 2 X D p G 5 k Z X J 0 Z X I g V H l w L n t D b 2 x 1 b W 4 x L D B 9 J n F 1 b 3 Q 7 L C Z x d W 9 0 O 1 N l Y 3 R p b 2 4 x L z k w M C B u T S B I c 3 A z M y B S Z W Q g d D E g w 7 w v R 2 X D p G 5 k Z X J 0 Z X I g V H l w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z k w M C B u T S B I c 3 A z M y B S Z W Q g d D E g w 7 w v R 2 X D p G 5 k Z X J 0 Z X I g V H l w L n t D b 2 x 1 b W 4 x L D B 9 J n F 1 b 3 Q 7 L C Z x d W 9 0 O 1 N l Y 3 R p b 2 4 x L z k w M C B u T S B I c 3 A z M y B S Z W Q g d D E g w 7 w v R 2 X D p G 5 k Z X J 0 Z X I g V H l w L n t D b 2 x 1 b W 4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5 M D A l M j B u T S U y M E h z c D M z J T I w U m V k J T I w d D E l M j A l Q z M l Q k M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O T A w J T I w b k 0 l M j B I c 3 A z M y U y M F J l Z C U y M H Q x J T I w J U M z J U J D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k w M C U y M G 5 N J T I w S H N w M z M l M j B S Z W Q l M j B 0 M i U y M C g z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c 5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5 L T A z L T E 0 V D I w O j M y O j A 2 L j E 2 N D U 0 N j R a I i A v P j x F b n R y e S B U e X B l P S J G a W x s Q 2 9 s d W 1 u V H l w Z X M i I F Z h b H V l P S J z Q m d Z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8 5 M D A g b k 0 g S H N w M z M g U m V k I H Q y I C g z K S 9 H Z c O k b m R l c n R l c i B U e X A u e 0 N v b H V t b j E s M H 0 m c X V v d D s s J n F 1 b 3 Q 7 U 2 V j d G l v b j E v O T A w I G 5 N I E h z c D M z I F J l Z C B 0 M i A o M y k v R 2 X D p G 5 k Z X J 0 Z X I g V H l w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z k w M C B u T S B I c 3 A z M y B S Z W Q g d D I g K D M p L 0 d l w 6 R u Z G V y d G V y I F R 5 c C 5 7 Q 2 9 s d W 1 u M S w w f S Z x d W 9 0 O y w m c X V v d D t T Z W N 0 a W 9 u M S 8 5 M D A g b k 0 g S H N w M z M g U m V k I H Q y I C g z K S 9 H Z c O k b m R l c n R l c i B U e X A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z k w M C U y M G 5 N J T I w S H N w M z M l M j B S Z W Q l M j B 0 M i U y M C g z K S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5 M D A l M j B u T S U y M E h z c D M z J T I w U m V k J T I w d D I l M j A o M y k v R 2 U l Q z M l Q T R u Z G V y d G V y J T I w V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O T A w J T I w b k 0 l M j B I c 3 A z M y U y M D U w e C U y M E 5 h T 0 N s J T I w d D E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O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x O S 0 w M y 0 x N F Q y M D o z M z o w M i 4 4 N z A 5 M D g w W i I g L z 4 8 R W 5 0 c n k g V H l w Z T 0 i R m l s b E N v b H V t b l R 5 c G V z I i B W Y W x 1 Z T 0 i c 0 J n W T 0 i I C 8 + P E V u d H J 5 I F R 5 c G U 9 I k Z p b G x D b 2 x 1 b W 5 O Y W 1 l c y I g V m F s d W U 9 I n N b J n F 1 b 3 Q 7 Q 2 9 s d W 1 u M S Z x d W 9 0 O y w m c X V v d D t D b 2 x 1 b W 4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O T A w I G 5 N I E h z c D M z I D U w e C B O Y U 9 D b C B 0 M S A o M i k v R 2 X D p G 5 k Z X J 0 Z X I g V H l w L n t D b 2 x 1 b W 4 x L D B 9 J n F 1 b 3 Q 7 L C Z x d W 9 0 O 1 N l Y 3 R p b 2 4 x L z k w M C B u T S B I c 3 A z M y A 1 M H g g T m F P Q 2 w g d D E g K D I p L 0 d l w 6 R u Z G V y d G V y I F R 5 c C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8 5 M D A g b k 0 g S H N w M z M g N T B 4 I E 5 h T 0 N s I H Q x I C g y K S 9 H Z c O k b m R l c n R l c i B U e X A u e 0 N v b H V t b j E s M H 0 m c X V v d D s s J n F 1 b 3 Q 7 U 2 V j d G l v b j E v O T A w I G 5 N I E h z c D M z I D U w e C B O Y U 9 D b C B 0 M S A o M i k v R 2 X D p G 5 k Z X J 0 Z X I g V H l w L n t D b 2 x 1 b W 4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5 M D A l M j B u T S U y M E h z c D M z J T I w N T B 4 J T I w T m F P Q 2 w l M j B 0 M S U y M C g y K S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5 M D A l M j B u T S U y M E h z c D M z J T I w N T B 4 J T I w T m F P Q 2 w l M j B 0 M S U y M C g y K S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5 M D A l M j B u T S U y M E h z c D M z J T I w N T B 4 J T I w T m F P Q 2 w l M j B 0 M i U y M C g z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c 5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5 L T A z L T E 0 V D I w O j M z O j M 1 L j k y M T E 5 M z V a I i A v P j x F b n R y e S B U e X B l P S J G a W x s Q 2 9 s d W 1 u V H l w Z X M i I F Z h b H V l P S J z Q m d Z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8 5 M D A g b k 0 g S H N w M z M g N T B 4 I E 5 h T 0 N s I H Q y I C g z K S 9 H Z c O k b m R l c n R l c i B U e X A u e 0 N v b H V t b j E s M H 0 m c X V v d D s s J n F 1 b 3 Q 7 U 2 V j d G l v b j E v O T A w I G 5 N I E h z c D M z I D U w e C B O Y U 9 D b C B 0 M i A o M y k v R 2 X D p G 5 k Z X J 0 Z X I g V H l w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z k w M C B u T S B I c 3 A z M y A 1 M H g g T m F P Q 2 w g d D I g K D M p L 0 d l w 6 R u Z G V y d G V y I F R 5 c C 5 7 Q 2 9 s d W 1 u M S w w f S Z x d W 9 0 O y w m c X V v d D t T Z W N 0 a W 9 u M S 8 5 M D A g b k 0 g S H N w M z M g N T B 4 I E 5 h T 0 N s I H Q y I C g z K S 9 H Z c O k b m R l c n R l c i B U e X A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z k w M C U y M G 5 N J T I w S H N w M z M l M j A 1 M H g l M j B O Y U 9 D b C U y M H Q y J T I w K D M p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k w M C U y M G 5 N J T I w S H N w M z M l M j A 1 M H g l M j B O Y U 9 D b C U y M H Q y J T I w K D M p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k w M C U y M G 5 N J T I w S H N w M z M l M j A x M H g l M j B O Y U 9 D b C U y M H Q x J T I w K D M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z k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T k t M D M t M T R U M j A 6 M z Q 6 M z k u N j U x M D Y 3 O V o i I C 8 + P E V u d H J 5 I F R 5 c G U 9 I k Z p b G x D b 2 x 1 b W 5 U e X B l c y I g V m F s d W U 9 I n N C Z 1 k 9 I i A v P j x F b n R y e S B U e X B l P S J G a W x s Q 2 9 s d W 1 u T m F t Z X M i I F Z h b H V l P S J z W y Z x d W 9 0 O 0 N v b H V t b j E m c X V v d D s s J n F 1 b 3 Q 7 Q 2 9 s d W 1 u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z k w M C B u T S B I c 3 A z M y A x M H g g T m F P Q 2 w g d D E g K D M p L 0 d l w 6 R u Z G V y d G V y I F R 5 c C 5 7 Q 2 9 s d W 1 u M S w w f S Z x d W 9 0 O y w m c X V v d D t T Z W N 0 a W 9 u M S 8 5 M D A g b k 0 g S H N w M z M g M T B 4 I E 5 h T 0 N s I H Q x I C g z K S 9 H Z c O k b m R l c n R l c i B U e X A u e 0 N v b H V t b j I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O T A w I G 5 N I E h z c D M z I D E w e C B O Y U 9 D b C B 0 M S A o M y k v R 2 X D p G 5 k Z X J 0 Z X I g V H l w L n t D b 2 x 1 b W 4 x L D B 9 J n F 1 b 3 Q 7 L C Z x d W 9 0 O 1 N l Y 3 R p b 2 4 x L z k w M C B u T S B I c 3 A z M y A x M H g g T m F P Q 2 w g d D E g K D M p L 0 d l w 6 R u Z G V y d G V y I F R 5 c C 5 7 Q 2 9 s d W 1 u M i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O T A w J T I w b k 0 l M j B I c 3 A z M y U y M D E w e C U y M E 5 h T 0 N s J T I w d D E l M j A o M y k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O T A w J T I w b k 0 l M j B I c 3 A z M y U y M D E w e C U y M E 5 h T 0 N s J T I w d D E l M j A o M y k v R 2 U l Q z M l Q T R u Z G V y d G V y J T I w V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O T A w J T I w b k 0 l M j B I c 3 A z M y U y M D E w e C U y M E 5 h T 0 N s J T I w d D I l M j A o M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O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x O S 0 w M y 0 x N F Q y M D o z N T o w N S 4 5 M D E z M T I x W i I g L z 4 8 R W 5 0 c n k g V H l w Z T 0 i R m l s b E N v b H V t b l R 5 c G V z I i B W Y W x 1 Z T 0 i c 0 J n W T 0 i I C 8 + P E V u d H J 5 I F R 5 c G U 9 I k Z p b G x D b 2 x 1 b W 5 O Y W 1 l c y I g V m F s d W U 9 I n N b J n F 1 b 3 Q 7 Q 2 9 s d W 1 u M S Z x d W 9 0 O y w m c X V v d D t D b 2 x 1 b W 4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O T A w I G 5 N I E h z c D M z I D E w e C B O Y U 9 D b C B 0 M i A o M y k v R 2 X D p G 5 k Z X J 0 Z X I g V H l w L n t D b 2 x 1 b W 4 x L D B 9 J n F 1 b 3 Q 7 L C Z x d W 9 0 O 1 N l Y 3 R p b 2 4 x L z k w M C B u T S B I c 3 A z M y A x M H g g T m F P Q 2 w g d D I g K D M p L 0 d l w 6 R u Z G V y d G V y I F R 5 c C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8 5 M D A g b k 0 g S H N w M z M g M T B 4 I E 5 h T 0 N s I H Q y I C g z K S 9 H Z c O k b m R l c n R l c i B U e X A u e 0 N v b H V t b j E s M H 0 m c X V v d D s s J n F 1 b 3 Q 7 U 2 V j d G l v b j E v O T A w I G 5 N I E h z c D M z I D E w e C B O Y U 9 D b C B 0 M i A o M y k v R 2 X D p G 5 k Z X J 0 Z X I g V H l w L n t D b 2 x 1 b W 4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5 M D A l M j B u T S U y M E h z c D M z J T I w M T B 4 J T I w T m F P Q 2 w l M j B 0 M i U y M C g z K S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5 M D A l M j B u T S U y M E h z c D M z J T I w M T B 4 J T I w T m F P Q 2 w l M j B 0 M i U y M C g z K S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5 M D A l M j B u T S U y M E h z c D M z J T I w M S U y M G 1 p b i U y M E R C R C U y M H Q x J T I w J U M z J U J D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z k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T k t M D M t M T R U M j A 6 M z U 6 M z Y u N T g 0 O T k 1 M l o i I C 8 + P E V u d H J 5 I F R 5 c G U 9 I k Z p b G x D b 2 x 1 b W 5 U e X B l c y I g V m F s d W U 9 I n N C Z 1 k 9 I i A v P j x F b n R y e S B U e X B l P S J G a W x s Q 2 9 s d W 1 u T m F t Z X M i I F Z h b H V l P S J z W y Z x d W 9 0 O 0 N v b H V t b j E m c X V v d D s s J n F 1 b 3 Q 7 Q 2 9 s d W 1 u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z k w M C B u T S B I c 3 A z M y A x I G 1 p b i B E Q k Q g d D E g w 7 w g K D I p L 0 d l w 6 R u Z G V y d G V y I F R 5 c C 5 7 Q 2 9 s d W 1 u M S w w f S Z x d W 9 0 O y w m c X V v d D t T Z W N 0 a W 9 u M S 8 5 M D A g b k 0 g S H N w M z M g M S B t a W 4 g R E J E I H Q x I M O 8 I C g y K S 9 H Z c O k b m R l c n R l c i B U e X A u e 0 N v b H V t b j I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O T A w I G 5 N I E h z c D M z I D E g b W l u I E R C R C B 0 M S D D v C A o M i k v R 2 X D p G 5 k Z X J 0 Z X I g V H l w L n t D b 2 x 1 b W 4 x L D B 9 J n F 1 b 3 Q 7 L C Z x d W 9 0 O 1 N l Y 3 R p b 2 4 x L z k w M C B u T S B I c 3 A z M y A x I G 1 p b i B E Q k Q g d D E g w 7 w g K D I p L 0 d l w 6 R u Z G V y d G V y I F R 5 c C 5 7 Q 2 9 s d W 1 u M i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O T A w J T I w b k 0 l M j B I c 3 A z M y U y M D E l M j B t a W 4 l M j B E Q k Q l M j B 0 M S U y M C V D M y V C Q y U y M C g y K S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5 M D A l M j B u T S U y M E h z c D M z J T I w M S U y M G 1 p b i U y M E R C R C U y M H Q x J T I w J U M z J U J D J T I w K D I p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k w M C U y M G 5 N J T I w S H N w M z M l M j A x J T I w b W l u J T I w R E J E J T I w d D I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O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x O S 0 w M y 0 x N F Q y M D o z N j o w M S 4 0 N D Q 5 O T M 4 W i I g L z 4 8 R W 5 0 c n k g V H l w Z T 0 i R m l s b E N v b H V t b l R 5 c G V z I i B W Y W x 1 Z T 0 i c 0 J n W T 0 i I C 8 + P E V u d H J 5 I F R 5 c G U 9 I k Z p b G x D b 2 x 1 b W 5 O Y W 1 l c y I g V m F s d W U 9 I n N b J n F 1 b 3 Q 7 Q 2 9 s d W 1 u M S Z x d W 9 0 O y w m c X V v d D t D b 2 x 1 b W 4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O T A w I G 5 N I E h z c D M z I D E g b W l u I E R C R C B 0 M i A o M i k v R 2 X D p G 5 k Z X J 0 Z X I g V H l w L n t D b 2 x 1 b W 4 x L D B 9 J n F 1 b 3 Q 7 L C Z x d W 9 0 O 1 N l Y 3 R p b 2 4 x L z k w M C B u T S B I c 3 A z M y A x I G 1 p b i B E Q k Q g d D I g K D I p L 0 d l w 6 R u Z G V y d G V y I F R 5 c C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8 5 M D A g b k 0 g S H N w M z M g M S B t a W 4 g R E J E I H Q y I C g y K S 9 H Z c O k b m R l c n R l c i B U e X A u e 0 N v b H V t b j E s M H 0 m c X V v d D s s J n F 1 b 3 Q 7 U 2 V j d G l v b j E v O T A w I G 5 N I E h z c D M z I D E g b W l u I E R C R C B 0 M i A o M i k v R 2 X D p G 5 k Z X J 0 Z X I g V H l w L n t D b 2 x 1 b W 4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5 M D A l M j B u T S U y M E h z c D M z J T I w M S U y M G 1 p b i U y M E R C R C U y M H Q y J T I w K D I p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k w M C U y M G 5 N J T I w S H N w M z M l M j A x J T I w b W l u J T I w R E J E J T I w d D I l M j A o M i k v R 2 U l Q z M l Q T R u Z G V y d G V y J T I w V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O T A w J T I w b k 0 l M j B I c 3 A z M y U y M D I l M j B t a W 4 l M j B E Q k Q l M j B 0 M S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c 5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5 L T A z L T E 0 V D I w O j M 2 O j M 0 L j U 2 M T E z N j V a I i A v P j x F b n R y e S B U e X B l P S J G a W x s Q 2 9 s d W 1 u V H l w Z X M i I F Z h b H V l P S J z Q m d Z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8 5 M D A g b k 0 g S H N w M z M g M i B t a W 4 g R E J E I H Q x I C g y K S 9 H Z c O k b m R l c n R l c i B U e X A u e 0 N v b H V t b j E s M H 0 m c X V v d D s s J n F 1 b 3 Q 7 U 2 V j d G l v b j E v O T A w I G 5 N I E h z c D M z I D I g b W l u I E R C R C B 0 M S A o M i k v R 2 X D p G 5 k Z X J 0 Z X I g V H l w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z k w M C B u T S B I c 3 A z M y A y I G 1 p b i B E Q k Q g d D E g K D I p L 0 d l w 6 R u Z G V y d G V y I F R 5 c C 5 7 Q 2 9 s d W 1 u M S w w f S Z x d W 9 0 O y w m c X V v d D t T Z W N 0 a W 9 u M S 8 5 M D A g b k 0 g S H N w M z M g M i B t a W 4 g R E J E I H Q x I C g y K S 9 H Z c O k b m R l c n R l c i B U e X A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z k w M C U y M G 5 N J T I w S H N w M z M l M j A y J T I w b W l u J T I w R E J E J T I w d D E l M j A o M i k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O T A w J T I w b k 0 l M j B I c 3 A z M y U y M D I l M j B t a W 4 l M j B E Q k Q l M j B 0 M S U y M C g y K S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5 M D A l M j B u T S U y M E h z c D M z J T I w M i U y M G 1 p b i U y M E R C R C U y M H Q y J T I w J U M z J U J D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z k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T k t M D M t M T R U M j A 6 M z c 6 M D Y u M T A x M z Q x M l o i I C 8 + P E V u d H J 5 I F R 5 c G U 9 I k Z p b G x D b 2 x 1 b W 5 U e X B l c y I g V m F s d W U 9 I n N C Z 1 k 9 I i A v P j x F b n R y e S B U e X B l P S J G a W x s Q 2 9 s d W 1 u T m F t Z X M i I F Z h b H V l P S J z W y Z x d W 9 0 O 0 N v b H V t b j E m c X V v d D s s J n F 1 b 3 Q 7 Q 2 9 s d W 1 u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z k w M C B u T S B I c 3 A z M y A y I G 1 p b i B E Q k Q g d D I g w 7 w v R 2 X D p G 5 k Z X J 0 Z X I g V H l w L n t D b 2 x 1 b W 4 x L D B 9 J n F 1 b 3 Q 7 L C Z x d W 9 0 O 1 N l Y 3 R p b 2 4 x L z k w M C B u T S B I c 3 A z M y A y I G 1 p b i B E Q k Q g d D I g w 7 w v R 2 X D p G 5 k Z X J 0 Z X I g V H l w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z k w M C B u T S B I c 3 A z M y A y I G 1 p b i B E Q k Q g d D I g w 7 w v R 2 X D p G 5 k Z X J 0 Z X I g V H l w L n t D b 2 x 1 b W 4 x L D B 9 J n F 1 b 3 Q 7 L C Z x d W 9 0 O 1 N l Y 3 R p b 2 4 x L z k w M C B u T S B I c 3 A z M y A y I G 1 p b i B E Q k Q g d D I g w 7 w v R 2 X D p G 5 k Z X J 0 Z X I g V H l w L n t D b 2 x 1 b W 4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5 M D A l M j B u T S U y M E h z c D M z J T I w M i U y M G 1 p b i U y M E R C R C U y M H Q y J T I w J U M z J U J D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k w M C U y M G 5 N J T I w S H N w M z M l M j A y J T I w b W l u J T I w R E J E J T I w d D I l M j A l Q z M l Q k M v R 2 U l Q z M l Q T R u Z G V y d G V y J T I w V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O T A w J T I w b k 0 l M j B I c 3 A z M y U y M D U l M j B t a W 4 l M j B E Q k Q l M j B 0 M S U y M C g z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c 5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5 L T A z L T E 0 V D I w O j M 4 O j A x L j U x M j k w M D l a I i A v P j x F b n R y e S B U e X B l P S J G a W x s Q 2 9 s d W 1 u V H l w Z X M i I F Z h b H V l P S J z Q m d Z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8 5 M D A g b k 0 g S H N w M z M g N S B t a W 4 g R E J E I H Q x I C g z K S 9 H Z c O k b m R l c n R l c i B U e X A u e 0 N v b H V t b j E s M H 0 m c X V v d D s s J n F 1 b 3 Q 7 U 2 V j d G l v b j E v O T A w I G 5 N I E h z c D M z I D U g b W l u I E R C R C B 0 M S A o M y k v R 2 X D p G 5 k Z X J 0 Z X I g V H l w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z k w M C B u T S B I c 3 A z M y A 1 I G 1 p b i B E Q k Q g d D E g K D M p L 0 d l w 6 R u Z G V y d G V y I F R 5 c C 5 7 Q 2 9 s d W 1 u M S w w f S Z x d W 9 0 O y w m c X V v d D t T Z W N 0 a W 9 u M S 8 5 M D A g b k 0 g S H N w M z M g N S B t a W 4 g R E J E I H Q x I C g z K S 9 H Z c O k b m R l c n R l c i B U e X A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z k w M C U y M G 5 N J T I w S H N w M z M l M j A 1 J T I w b W l u J T I w R E J E J T I w d D E l M j A o M y k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O T A w J T I w b k 0 l M j B I c 3 A z M y U y M D U l M j B t a W 4 l M j B E Q k Q l M j B 0 M S U y M C g z K S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5 M D A l M j B u T S U y M E h z c D M z J T I w N S U y M G 1 p b i U y M E R C R C U y M H Q y J T I w K D M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z k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T k t M D M t M T R U M j A 6 M z g 6 M j g u M z A 0 M D g 5 O V o i I C 8 + P E V u d H J 5 I F R 5 c G U 9 I k Z p b G x D b 2 x 1 b W 5 U e X B l c y I g V m F s d W U 9 I n N C Z 1 k 9 I i A v P j x F b n R y e S B U e X B l P S J G a W x s Q 2 9 s d W 1 u T m F t Z X M i I F Z h b H V l P S J z W y Z x d W 9 0 O 0 N v b H V t b j E m c X V v d D s s J n F 1 b 3 Q 7 Q 2 9 s d W 1 u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z k w M C B u T S B I c 3 A z M y A 1 I G 1 p b i B E Q k Q g d D I g K D M p L 0 d l w 6 R u Z G V y d G V y I F R 5 c C 5 7 Q 2 9 s d W 1 u M S w w f S Z x d W 9 0 O y w m c X V v d D t T Z W N 0 a W 9 u M S 8 5 M D A g b k 0 g S H N w M z M g N S B t a W 4 g R E J E I H Q y I C g z K S 9 H Z c O k b m R l c n R l c i B U e X A u e 0 N v b H V t b j I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O T A w I G 5 N I E h z c D M z I D U g b W l u I E R C R C B 0 M i A o M y k v R 2 X D p G 5 k Z X J 0 Z X I g V H l w L n t D b 2 x 1 b W 4 x L D B 9 J n F 1 b 3 Q 7 L C Z x d W 9 0 O 1 N l Y 3 R p b 2 4 x L z k w M C B u T S B I c 3 A z M y A 1 I G 1 p b i B E Q k Q g d D I g K D M p L 0 d l w 6 R u Z G V y d G V y I F R 5 c C 5 7 Q 2 9 s d W 1 u M i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O T A w J T I w b k 0 l M j B I c 3 A z M y U y M D U l M j B t a W 4 l M j B E Q k Q l M j B 0 M i U y M C g z K S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5 M D A l M j B u T S U y M E h z c D M z J T I w N S U y M G 1 p b i U y M E R C R C U y M H Q y J T I w K D M p L 0 d l J U M z J U E 0 b m R l c n R l c i U y M F R 5 c D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B r 8 v D x w A H 8 Q Y z g x S 5 H 4 3 4 K A A A A A A I A A A A A A B B m A A A A A Q A A I A A A A O 8 U T I / E S D L f J 3 J 3 g s o U B t G + 1 S C k O v t L N 9 y P 5 s 4 T f N a i A A A A A A 6 A A A A A A g A A I A A A A F L Y z 8 g w k k J x 7 I X p Z O i E l C P 1 n G e K r v X l D V c 3 X f D W c x h p U A A A A J w n Q P i 2 y D r i u i c h 9 T n 1 M v k 1 Q l p E p R g / Y j t d 7 g U j T I G t w Q J t p p f M p z J c r B 0 7 p + L 5 d I v d L q k v B Y 6 2 A S h y p 1 E d c r H e h p f r f K Y H h S K r T 6 4 z 8 X U m Q A A A A D b p W r x / C x a q Q 2 U s n 3 f 8 2 P u j q 4 L c d 7 h / t i h k Y P G r u O I g g V z O D s T / b / X A H b a Y z r q H j b 8 r p z D x D 8 w r 7 H z A A l 7 x 3 D 4 = < / D a t a M a s h u p > 
</file>

<file path=customXml/itemProps1.xml><?xml version="1.0" encoding="utf-8"?>
<ds:datastoreItem xmlns:ds="http://schemas.openxmlformats.org/officeDocument/2006/customXml" ds:itemID="{17043BD1-749D-450B-A262-56CE45BFA17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1. replicate</vt:lpstr>
      <vt:lpstr>2. replicate</vt:lpstr>
      <vt:lpstr>3. replicate</vt:lpstr>
      <vt:lpstr>Together</vt:lpstr>
      <vt:lpstr>DTNB 1. replicate</vt:lpstr>
      <vt:lpstr>DTNB 2. replicate</vt:lpstr>
      <vt:lpstr>DTNB 3. replicate</vt:lpstr>
      <vt:lpstr>DTNB mean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2023-08-08T10:14:02Z</dcterms:modified>
</cp:coreProperties>
</file>