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/>
  <mc:AlternateContent xmlns:mc="http://schemas.openxmlformats.org/markup-compatibility/2006">
    <mc:Choice Requires="x15">
      <x15ac:absPath xmlns:x15ac="http://schemas.microsoft.com/office/spreadsheetml/2010/11/ac" url="/Users/TimDirks/Documents/PostDoc/Manuskripte/Hsp33/"/>
    </mc:Choice>
  </mc:AlternateContent>
  <xr:revisionPtr revIDLastSave="0" documentId="8_{88F2F934-91A3-FA46-865A-B551B4FF25E1}" xr6:coauthVersionLast="47" xr6:coauthVersionMax="47" xr10:uidLastSave="{00000000-0000-0000-0000-000000000000}"/>
  <bookViews>
    <workbookView xWindow="940" yWindow="1060" windowWidth="37940" windowHeight="22060" activeTab="8" xr2:uid="{00000000-000D-0000-FFFF-FFFF00000000}"/>
  </bookViews>
  <sheets>
    <sheet name="1" sheetId="5" r:id="rId1"/>
    <sheet name="Activity first replicate" sheetId="6" r:id="rId2"/>
    <sheet name="2." sheetId="1" r:id="rId3"/>
    <sheet name="3." sheetId="2" r:id="rId4"/>
    <sheet name="Together" sheetId="3" r:id="rId5"/>
    <sheet name="DTNB 1. replicate" sheetId="7" r:id="rId6"/>
    <sheet name="DTNB 2. replicate" sheetId="8" r:id="rId7"/>
    <sheet name="DTNB 3. replicate" sheetId="9" r:id="rId8"/>
    <sheet name="DTNB Together" sheetId="10" r:id="rId9"/>
  </sheets>
  <externalReferences>
    <externalReference r:id="rId10"/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0" l="1"/>
  <c r="C2" i="10"/>
  <c r="D2" i="10"/>
  <c r="B3" i="10"/>
  <c r="C3" i="10"/>
  <c r="D3" i="10"/>
  <c r="B4" i="10"/>
  <c r="E4" i="10" s="1"/>
  <c r="B14" i="10" s="1"/>
  <c r="C4" i="10"/>
  <c r="D4" i="10"/>
  <c r="B5" i="10"/>
  <c r="C5" i="10"/>
  <c r="D5" i="10"/>
  <c r="B6" i="10"/>
  <c r="E6" i="10" s="1"/>
  <c r="B15" i="10" s="1"/>
  <c r="C6" i="10"/>
  <c r="D6" i="10"/>
  <c r="B7" i="10"/>
  <c r="C7" i="10"/>
  <c r="D7" i="10"/>
  <c r="F7" i="10"/>
  <c r="B8" i="10"/>
  <c r="E8" i="10" s="1"/>
  <c r="B16" i="10" s="1"/>
  <c r="C8" i="10"/>
  <c r="D8" i="10"/>
  <c r="B9" i="10"/>
  <c r="C9" i="10"/>
  <c r="D9" i="10"/>
  <c r="E9" i="10"/>
  <c r="B17" i="10" s="1"/>
  <c r="F9" i="10"/>
  <c r="C17" i="10" s="1"/>
  <c r="C2" i="9"/>
  <c r="C3" i="9"/>
  <c r="C4" i="9"/>
  <c r="C5" i="9"/>
  <c r="C6" i="9"/>
  <c r="C7" i="9"/>
  <c r="C8" i="9"/>
  <c r="C9" i="9"/>
  <c r="C2" i="8"/>
  <c r="C3" i="8"/>
  <c r="C4" i="8"/>
  <c r="C5" i="8"/>
  <c r="C6" i="8"/>
  <c r="C7" i="8"/>
  <c r="C8" i="8"/>
  <c r="C9" i="8"/>
  <c r="C2" i="7"/>
  <c r="C3" i="7"/>
  <c r="C4" i="7"/>
  <c r="C5" i="7"/>
  <c r="C6" i="7"/>
  <c r="C7" i="7"/>
  <c r="C8" i="7"/>
  <c r="C9" i="7"/>
  <c r="C13" i="3"/>
  <c r="C14" i="3"/>
  <c r="C15" i="3"/>
  <c r="C16" i="3"/>
  <c r="C17" i="3"/>
  <c r="C18" i="3"/>
  <c r="B14" i="3"/>
  <c r="B15" i="3"/>
  <c r="B16" i="3"/>
  <c r="B17" i="3"/>
  <c r="B18" i="3"/>
  <c r="B13" i="3"/>
  <c r="B3" i="3"/>
  <c r="B4" i="3"/>
  <c r="B5" i="3"/>
  <c r="B6" i="3"/>
  <c r="B7" i="3"/>
  <c r="B2" i="3"/>
  <c r="B2" i="6"/>
  <c r="I2" i="6"/>
  <c r="J2" i="6"/>
  <c r="C2" i="6"/>
  <c r="F2" i="6"/>
  <c r="G2" i="6"/>
  <c r="B3" i="6"/>
  <c r="C3" i="6"/>
  <c r="B4" i="6"/>
  <c r="C4" i="6"/>
  <c r="B5" i="6"/>
  <c r="C5" i="6"/>
  <c r="B6" i="6"/>
  <c r="C6" i="6"/>
  <c r="B7" i="6"/>
  <c r="C7" i="6"/>
  <c r="C11" i="6"/>
  <c r="C12" i="6"/>
  <c r="C13" i="6"/>
  <c r="C14" i="6"/>
  <c r="C15" i="6"/>
  <c r="C16" i="6"/>
  <c r="B64" i="5"/>
  <c r="C64" i="5"/>
  <c r="D64" i="5"/>
  <c r="E64" i="5"/>
  <c r="F64" i="5"/>
  <c r="G64" i="5"/>
  <c r="H64" i="5"/>
  <c r="I64" i="5"/>
  <c r="J64" i="5"/>
  <c r="K64" i="5"/>
  <c r="L64" i="5"/>
  <c r="M64" i="5"/>
  <c r="C65" i="5"/>
  <c r="E65" i="5"/>
  <c r="G65" i="5"/>
  <c r="I65" i="5"/>
  <c r="K65" i="5"/>
  <c r="M65" i="5"/>
  <c r="I5" i="3"/>
  <c r="N6" i="2"/>
  <c r="N4" i="2"/>
  <c r="O2" i="2"/>
  <c r="P2" i="2"/>
  <c r="S3" i="1"/>
  <c r="C3" i="3"/>
  <c r="S5" i="1"/>
  <c r="C5" i="3"/>
  <c r="J5" i="3"/>
  <c r="Q9" i="2"/>
  <c r="D3" i="3"/>
  <c r="Q11" i="2"/>
  <c r="D5" i="3"/>
  <c r="K5" i="3"/>
  <c r="M5" i="3"/>
  <c r="I6" i="3"/>
  <c r="S4" i="1"/>
  <c r="C4" i="3"/>
  <c r="J6" i="3"/>
  <c r="Q10" i="2"/>
  <c r="D4" i="3"/>
  <c r="K6" i="3"/>
  <c r="M6" i="3"/>
  <c r="I7" i="3"/>
  <c r="J7" i="3"/>
  <c r="K7" i="3"/>
  <c r="M7" i="3"/>
  <c r="I8" i="3"/>
  <c r="S6" i="1"/>
  <c r="C6" i="3"/>
  <c r="J8" i="3"/>
  <c r="Q12" i="2"/>
  <c r="D6" i="3"/>
  <c r="K8" i="3"/>
  <c r="M8" i="3"/>
  <c r="I9" i="3"/>
  <c r="S7" i="1"/>
  <c r="C7" i="3"/>
  <c r="J9" i="3"/>
  <c r="Q13" i="2"/>
  <c r="D7" i="3"/>
  <c r="K9" i="3"/>
  <c r="M9" i="3"/>
  <c r="I4" i="3"/>
  <c r="S2" i="1"/>
  <c r="C2" i="3"/>
  <c r="J4" i="3"/>
  <c r="Q8" i="2"/>
  <c r="D2" i="3"/>
  <c r="K4" i="3"/>
  <c r="M4" i="3"/>
  <c r="L5" i="3"/>
  <c r="L6" i="3"/>
  <c r="L7" i="3"/>
  <c r="L8" i="3"/>
  <c r="L9" i="3"/>
  <c r="L4" i="3"/>
  <c r="M128" i="1"/>
  <c r="L127" i="1"/>
  <c r="M127" i="1"/>
  <c r="J63" i="1"/>
  <c r="L63" i="2"/>
  <c r="K63" i="2"/>
  <c r="L64" i="2"/>
  <c r="P13" i="2"/>
  <c r="J63" i="2"/>
  <c r="I63" i="2"/>
  <c r="J64" i="2"/>
  <c r="P12" i="2"/>
  <c r="H63" i="2"/>
  <c r="G63" i="2"/>
  <c r="H64" i="2"/>
  <c r="P11" i="2"/>
  <c r="F63" i="2"/>
  <c r="E63" i="2"/>
  <c r="F64" i="2"/>
  <c r="P10" i="2"/>
  <c r="D63" i="2"/>
  <c r="C63" i="2"/>
  <c r="D64" i="2"/>
  <c r="P9" i="2"/>
  <c r="B63" i="2"/>
  <c r="A63" i="2"/>
  <c r="B64" i="2"/>
  <c r="P8" i="2"/>
  <c r="M63" i="1"/>
  <c r="L63" i="1"/>
  <c r="K63" i="1"/>
  <c r="K64" i="1"/>
  <c r="R6" i="1"/>
  <c r="H63" i="1"/>
  <c r="I63" i="1"/>
  <c r="I64" i="1"/>
  <c r="R5" i="1"/>
  <c r="F63" i="1"/>
  <c r="G63" i="1"/>
  <c r="G64" i="1"/>
  <c r="R4" i="1"/>
  <c r="D63" i="1"/>
  <c r="E63" i="1"/>
  <c r="E64" i="1"/>
  <c r="R3" i="1"/>
  <c r="C127" i="1"/>
  <c r="B127" i="1"/>
  <c r="C128" i="1"/>
  <c r="C63" i="1"/>
  <c r="B63" i="1"/>
  <c r="M64" i="1"/>
  <c r="R7" i="1"/>
  <c r="C64" i="1"/>
  <c r="R2" i="1"/>
  <c r="E5" i="3"/>
  <c r="F3" i="3"/>
  <c r="E3" i="3"/>
  <c r="E4" i="3"/>
  <c r="F4" i="3"/>
  <c r="E7" i="3"/>
  <c r="F7" i="3"/>
  <c r="E6" i="3"/>
  <c r="F6" i="3"/>
  <c r="F5" i="3"/>
  <c r="F2" i="3"/>
  <c r="E2" i="3"/>
  <c r="E5" i="10" l="1"/>
  <c r="E3" i="10"/>
  <c r="B13" i="10" s="1"/>
  <c r="F6" i="10"/>
  <c r="C15" i="10" s="1"/>
  <c r="F4" i="10"/>
  <c r="C14" i="10" s="1"/>
  <c r="E7" i="10"/>
  <c r="E2" i="10"/>
  <c r="B12" i="10" s="1"/>
  <c r="F2" i="10"/>
  <c r="C12" i="10" s="1"/>
  <c r="F5" i="10"/>
  <c r="F8" i="10"/>
  <c r="C16" i="10" s="1"/>
  <c r="F3" i="10"/>
  <c r="C13" i="10" s="1"/>
</calcChain>
</file>

<file path=xl/sharedStrings.xml><?xml version="1.0" encoding="utf-8"?>
<sst xmlns="http://schemas.openxmlformats.org/spreadsheetml/2006/main" count="39" uniqueCount="15">
  <si>
    <t>m</t>
  </si>
  <si>
    <t>n</t>
  </si>
  <si>
    <t>time [s]</t>
  </si>
  <si>
    <t xml:space="preserve">02 admixture </t>
  </si>
  <si>
    <t>Reduced</t>
  </si>
  <si>
    <t>Oxidised</t>
  </si>
  <si>
    <t>O2 admixture [%]</t>
  </si>
  <si>
    <t>∆light scattering</t>
  </si>
  <si>
    <t>rel. Activity [%]</t>
  </si>
  <si>
    <t>∆ light scattering</t>
  </si>
  <si>
    <t>mean</t>
  </si>
  <si>
    <t>STABWN</t>
  </si>
  <si>
    <t>Activities of 0.6 % O2 admixture as 100 %</t>
  </si>
  <si>
    <t>Thiols</t>
  </si>
  <si>
    <t>OD(412)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</si>
</sst>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3">
    <xf numFmtId="0" fontId="0" fillId="0" borderId="0" xfId="0"/>
    <xf numFmtId="9" fontId="0" fillId="0" borderId="0" xfId="0" applyNumberFormat="1"/>
    <xf numFmtId="10" fontId="0" fillId="0" borderId="0" xfId="0" applyNumberFormat="1"/>
    <xf numFmtId="0" fontId="2" fillId="0" borderId="0" xfId="1"/>
    <xf numFmtId="10" fontId="2" fillId="0" borderId="0" xfId="1" applyNumberFormat="1"/>
    <xf numFmtId="9" fontId="2" fillId="0" borderId="0" xfId="1" applyNumberFormat="1"/>
    <xf numFmtId="0" fontId="2" fillId="0" borderId="0" xfId="1" applyNumberFormat="1"/>
    <xf numFmtId="0" fontId="3" fillId="2" borderId="2" xfId="0" applyFont="1" applyFill="1" applyBorder="1"/>
    <xf numFmtId="0" fontId="3" fillId="2" borderId="1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12" xfId="0" applyFont="1" applyFill="1" applyBorder="1"/>
    <xf numFmtId="0" fontId="3" fillId="2" borderId="13" xfId="0" applyFont="1" applyFill="1" applyBorder="1"/>
    <xf numFmtId="0" fontId="3" fillId="2" borderId="14" xfId="0" applyFont="1" applyFill="1" applyBorder="1"/>
    <xf numFmtId="0" fontId="3" fillId="2" borderId="15" xfId="0" applyFont="1" applyFill="1" applyBorder="1"/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1" fillId="0" borderId="0" xfId="2"/>
  </cellXfs>
  <cellStyles count="3">
    <cellStyle name="Standard" xfId="0" builtinId="0"/>
    <cellStyle name="Standard 2" xfId="1" xr:uid="{B5B4529E-3571-8449-AEFF-BE297257FA45}"/>
    <cellStyle name="Standard 3" xfId="2" xr:uid="{97862DC8-4A91-0843-B234-F4038474F9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'Activity first replicate'!$B$11:$B$16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</c:numCache>
            </c:numRef>
          </c:xVal>
          <c:yVal>
            <c:numRef>
              <c:f>'Activity first replicate'!$C$11:$C$16</c:f>
              <c:numCache>
                <c:formatCode>General</c:formatCode>
                <c:ptCount val="6"/>
                <c:pt idx="0">
                  <c:v>14.432453154296667</c:v>
                </c:pt>
                <c:pt idx="1">
                  <c:v>29.562160028284438</c:v>
                </c:pt>
                <c:pt idx="2">
                  <c:v>49.315746146622445</c:v>
                </c:pt>
                <c:pt idx="3">
                  <c:v>52.818998638719336</c:v>
                </c:pt>
                <c:pt idx="4">
                  <c:v>31.753030748948504</c:v>
                </c:pt>
                <c:pt idx="5">
                  <c:v>14.789074722193504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0F-5E44-85A8-9730159E6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679872"/>
        <c:axId val="548681552"/>
      </c:scatterChart>
      <c:valAx>
        <c:axId val="548679872"/>
        <c:scaling>
          <c:orientation val="minMax"/>
          <c:max val="1.100000000000000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</a:t>
                </a:r>
                <a:r>
                  <a:rPr lang="de-DE" baseline="-25000"/>
                  <a:t>2</a:t>
                </a:r>
                <a:r>
                  <a:rPr lang="de-DE" baseline="0"/>
                  <a:t> admixture [%]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8681552"/>
        <c:crosses val="autoZero"/>
        <c:crossBetween val="midCat"/>
      </c:valAx>
      <c:valAx>
        <c:axId val="54868155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rel. chaperone activity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8679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Together!$M$4:$M$9</c:f>
                <c:numCache>
                  <c:formatCode>General</c:formatCode>
                  <c:ptCount val="6"/>
                  <c:pt idx="0">
                    <c:v>9.4707792279238312</c:v>
                  </c:pt>
                  <c:pt idx="1">
                    <c:v>9.3810312322878975</c:v>
                  </c:pt>
                  <c:pt idx="2">
                    <c:v>7.1839863921197988</c:v>
                  </c:pt>
                  <c:pt idx="3">
                    <c:v>0</c:v>
                  </c:pt>
                  <c:pt idx="4">
                    <c:v>7.8139170012740555</c:v>
                  </c:pt>
                  <c:pt idx="5">
                    <c:v>12.08843165366441</c:v>
                  </c:pt>
                </c:numCache>
              </c:numRef>
            </c:plus>
            <c:minus>
              <c:numRef>
                <c:f>Together!$M$4:$M$9</c:f>
                <c:numCache>
                  <c:formatCode>General</c:formatCode>
                  <c:ptCount val="6"/>
                  <c:pt idx="0">
                    <c:v>9.4707792279238312</c:v>
                  </c:pt>
                  <c:pt idx="1">
                    <c:v>9.3810312322878975</c:v>
                  </c:pt>
                  <c:pt idx="2">
                    <c:v>7.1839863921197988</c:v>
                  </c:pt>
                  <c:pt idx="3">
                    <c:v>0</c:v>
                  </c:pt>
                  <c:pt idx="4">
                    <c:v>7.8139170012740555</c:v>
                  </c:pt>
                  <c:pt idx="5">
                    <c:v>12.08843165366441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Together!$A$2:$A$7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</c:numCache>
            </c:numRef>
          </c:xVal>
          <c:yVal>
            <c:numRef>
              <c:f>Together!$L$4:$L$9</c:f>
              <c:numCache>
                <c:formatCode>General</c:formatCode>
                <c:ptCount val="6"/>
                <c:pt idx="0">
                  <c:v>21.390482646791416</c:v>
                </c:pt>
                <c:pt idx="1">
                  <c:v>69.175322084227147</c:v>
                </c:pt>
                <c:pt idx="2">
                  <c:v>86.446846018276418</c:v>
                </c:pt>
                <c:pt idx="3">
                  <c:v>100</c:v>
                </c:pt>
                <c:pt idx="4">
                  <c:v>50.956152437581721</c:v>
                </c:pt>
                <c:pt idx="5">
                  <c:v>44.798101796847028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DD-4A44-99E9-4F09CFEF8E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478368"/>
        <c:axId val="550445520"/>
      </c:scatterChart>
      <c:valAx>
        <c:axId val="550478368"/>
        <c:scaling>
          <c:orientation val="minMax"/>
          <c:max val="1.100000000000000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</a:t>
                </a:r>
                <a:r>
                  <a:rPr lang="de-DE" baseline="-25000"/>
                  <a:t>2</a:t>
                </a:r>
                <a:r>
                  <a:rPr lang="de-DE" baseline="0"/>
                  <a:t> admixture [%]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0445520"/>
        <c:crosses val="autoZero"/>
        <c:crossBetween val="midCat"/>
      </c:valAx>
      <c:valAx>
        <c:axId val="550445520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rel.</a:t>
                </a:r>
                <a:r>
                  <a:rPr lang="de-DE" baseline="0"/>
                  <a:t> chaperone activity [%]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0478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Together!$C$13:$C$18</c:f>
                <c:numCache>
                  <c:formatCode>General</c:formatCode>
                  <c:ptCount val="6"/>
                  <c:pt idx="0">
                    <c:v>4.7403503618012515</c:v>
                  </c:pt>
                  <c:pt idx="1">
                    <c:v>2.6649121949352961</c:v>
                  </c:pt>
                  <c:pt idx="2">
                    <c:v>10.589221262578455</c:v>
                  </c:pt>
                  <c:pt idx="3">
                    <c:v>9.7825901748668116</c:v>
                  </c:pt>
                  <c:pt idx="4">
                    <c:v>7.9281543110456205</c:v>
                  </c:pt>
                  <c:pt idx="5">
                    <c:v>1.2257251961126252</c:v>
                  </c:pt>
                </c:numCache>
              </c:numRef>
            </c:plus>
            <c:minus>
              <c:numRef>
                <c:f>Together!$C$13:$C$18</c:f>
                <c:numCache>
                  <c:formatCode>General</c:formatCode>
                  <c:ptCount val="6"/>
                  <c:pt idx="0">
                    <c:v>4.7403503618012515</c:v>
                  </c:pt>
                  <c:pt idx="1">
                    <c:v>2.6649121949352961</c:v>
                  </c:pt>
                  <c:pt idx="2">
                    <c:v>10.589221262578455</c:v>
                  </c:pt>
                  <c:pt idx="3">
                    <c:v>9.7825901748668116</c:v>
                  </c:pt>
                  <c:pt idx="4">
                    <c:v>7.9281543110456205</c:v>
                  </c:pt>
                  <c:pt idx="5">
                    <c:v>1.2257251961126252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Together!$A$13:$A$18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</c:numCache>
            </c:numRef>
          </c:xVal>
          <c:yVal>
            <c:numRef>
              <c:f>Together!$B$13:$B$18</c:f>
              <c:numCache>
                <c:formatCode>General</c:formatCode>
                <c:ptCount val="6"/>
                <c:pt idx="0">
                  <c:v>8.6300132460317993</c:v>
                </c:pt>
                <c:pt idx="1">
                  <c:v>26.283855523127482</c:v>
                </c:pt>
                <c:pt idx="2">
                  <c:v>34.34046471044735</c:v>
                </c:pt>
                <c:pt idx="3">
                  <c:v>39.312627807330351</c:v>
                </c:pt>
                <c:pt idx="4">
                  <c:v>20.558245191506966</c:v>
                </c:pt>
                <c:pt idx="5">
                  <c:v>16.429339535450584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8A-0749-BCE3-9C9C2BF9D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9211743"/>
        <c:axId val="1809213375"/>
      </c:scatterChart>
      <c:valAx>
        <c:axId val="1809211743"/>
        <c:scaling>
          <c:orientation val="minMax"/>
          <c:max val="1.100000000000000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0" i="0" baseline="0">
                    <a:effectLst/>
                  </a:rPr>
                  <a:t>O</a:t>
                </a:r>
                <a:r>
                  <a:rPr lang="de-DE" sz="1200" b="0" i="0" baseline="-25000">
                    <a:effectLst/>
                  </a:rPr>
                  <a:t>2</a:t>
                </a:r>
                <a:r>
                  <a:rPr lang="de-DE" sz="1200" b="0" i="0" baseline="0">
                    <a:effectLst/>
                  </a:rPr>
                  <a:t> admixture [%]</a:t>
                </a:r>
                <a:endParaRPr lang="de-DE" sz="12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de-DE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09213375"/>
        <c:crosses val="autoZero"/>
        <c:crossBetween val="midCat"/>
      </c:valAx>
      <c:valAx>
        <c:axId val="1809213375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rel. chaperone activity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092117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2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'DTNB Together'!$A$12:$A$17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</c:numCache>
            </c:numRef>
          </c:xVal>
          <c:yVal>
            <c:numRef>
              <c:f>'DTNB Together'!$B$12:$B$17</c:f>
              <c:numCache>
                <c:formatCode>General</c:formatCode>
                <c:ptCount val="6"/>
                <c:pt idx="0">
                  <c:v>6.0739673390970212</c:v>
                </c:pt>
                <c:pt idx="1">
                  <c:v>5.3890489913544668</c:v>
                </c:pt>
                <c:pt idx="2">
                  <c:v>4.529298751200769</c:v>
                </c:pt>
                <c:pt idx="3">
                  <c:v>2.478386167146974</c:v>
                </c:pt>
                <c:pt idx="4">
                  <c:v>2.6580211335254567</c:v>
                </c:pt>
                <c:pt idx="5">
                  <c:v>2.7925072046109509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4D-8F4A-BEE0-60DBCD1968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848335"/>
        <c:axId val="2092849967"/>
      </c:scatterChart>
      <c:valAx>
        <c:axId val="209284833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oxygen admixture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92849967"/>
        <c:crosses val="autoZero"/>
        <c:crossBetween val="midCat"/>
      </c:valAx>
      <c:valAx>
        <c:axId val="2092849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thiols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92848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6</xdr:row>
      <xdr:rowOff>63500</xdr:rowOff>
    </xdr:from>
    <xdr:to>
      <xdr:col>13</xdr:col>
      <xdr:colOff>660400</xdr:colOff>
      <xdr:row>27</xdr:row>
      <xdr:rowOff>139700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FB04C80-8543-F440-BB52-622ABD3312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723900</xdr:colOff>
      <xdr:row>10</xdr:row>
      <xdr:rowOff>152400</xdr:rowOff>
    </xdr:from>
    <xdr:to>
      <xdr:col>15</xdr:col>
      <xdr:colOff>800100</xdr:colOff>
      <xdr:row>37</xdr:row>
      <xdr:rowOff>152400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B4AF3DB0-8908-C641-8076-67145C99F6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254000</xdr:colOff>
      <xdr:row>12</xdr:row>
      <xdr:rowOff>38100</xdr:rowOff>
    </xdr:from>
    <xdr:to>
      <xdr:col>23</xdr:col>
      <xdr:colOff>482600</xdr:colOff>
      <xdr:row>32</xdr:row>
      <xdr:rowOff>165100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E964F46-607C-114D-99BF-98F9C44C2F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13</xdr:row>
      <xdr:rowOff>63500</xdr:rowOff>
    </xdr:from>
    <xdr:to>
      <xdr:col>13</xdr:col>
      <xdr:colOff>723900</xdr:colOff>
      <xdr:row>32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7C7D929-D069-D141-BEC3-6CF3307ED6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transfer-1/Dirks/Master/2019-07-09%20Aktivita&#776;t%20MB%20singlet%20oxygen/Auswertung%20Gesam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transfer/Dirks/Master/2019-07-19%20Atomarer%20Sauerstoff%20Aktivita&#776;t%202/Auswertz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  <sheetName val="Tabelle3"/>
      <sheetName val="Tabelle4"/>
      <sheetName val="Tabelle5"/>
    </sheetNames>
    <sheetDataSet>
      <sheetData sheetId="0"/>
      <sheetData sheetId="1"/>
      <sheetData sheetId="2">
        <row r="9">
          <cell r="A9">
            <v>443.11125573770505</v>
          </cell>
          <cell r="D9">
            <v>-0.53306792493068289</v>
          </cell>
          <cell r="E9">
            <v>236.20839760952759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"/>
      <sheetName val="3."/>
      <sheetName val="Gesamt"/>
      <sheetName val="Tabelle1"/>
    </sheetNames>
    <sheetDataSet>
      <sheetData sheetId="0">
        <row r="128">
          <cell r="M128">
            <v>253.64859016393441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17554-0EE4-AE43-8A93-D2937D5F71A6}">
  <dimension ref="A1:M65"/>
  <sheetViews>
    <sheetView workbookViewId="0">
      <selection activeCell="B68" sqref="B68:B127"/>
    </sheetView>
  </sheetViews>
  <sheetFormatPr baseColWidth="10" defaultRowHeight="16" x14ac:dyDescent="0.2"/>
  <cols>
    <col min="1" max="1" width="10.83203125" style="3"/>
    <col min="2" max="2" width="12.5" style="3" bestFit="1" customWidth="1"/>
    <col min="3" max="16384" width="10.83203125" style="3"/>
  </cols>
  <sheetData>
    <row r="1" spans="1:13" x14ac:dyDescent="0.2">
      <c r="B1" s="3" t="s">
        <v>3</v>
      </c>
    </row>
    <row r="2" spans="1:13" x14ac:dyDescent="0.2">
      <c r="A2" s="3" t="s">
        <v>2</v>
      </c>
      <c r="B2" s="5">
        <v>0</v>
      </c>
      <c r="D2" s="4">
        <v>2E-3</v>
      </c>
      <c r="F2" s="4">
        <v>4.0000000000000001E-3</v>
      </c>
      <c r="H2" s="4">
        <v>6.0000000000000001E-3</v>
      </c>
      <c r="J2" s="4">
        <v>8.0000000000000002E-3</v>
      </c>
      <c r="L2" s="4">
        <v>0.01</v>
      </c>
    </row>
    <row r="3" spans="1:13" x14ac:dyDescent="0.2">
      <c r="A3" s="3">
        <v>0</v>
      </c>
      <c r="B3" s="3">
        <v>20.625699999999998</v>
      </c>
      <c r="C3" s="3">
        <v>420.44200000000001</v>
      </c>
      <c r="D3" s="3">
        <v>86.570999999999998</v>
      </c>
      <c r="E3" s="3">
        <v>476.17700000000002</v>
      </c>
      <c r="F3" s="3">
        <v>36.618099999999998</v>
      </c>
      <c r="G3" s="3">
        <v>389.42399999999998</v>
      </c>
      <c r="H3" s="3">
        <v>47.0535</v>
      </c>
      <c r="I3" s="3">
        <v>371.96699999999998</v>
      </c>
      <c r="J3" s="3">
        <v>31.1539</v>
      </c>
      <c r="K3" s="3">
        <v>382.17700000000002</v>
      </c>
      <c r="L3" s="3">
        <v>30.8001</v>
      </c>
      <c r="M3" s="3">
        <v>445.19</v>
      </c>
    </row>
    <row r="4" spans="1:13" x14ac:dyDescent="0.2">
      <c r="A4" s="3">
        <v>1</v>
      </c>
      <c r="B4" s="3">
        <v>21.201799999999999</v>
      </c>
      <c r="C4" s="3">
        <v>400.83699999999999</v>
      </c>
      <c r="D4" s="3">
        <v>86.095100000000002</v>
      </c>
      <c r="E4" s="3">
        <v>465.84399999999999</v>
      </c>
      <c r="F4" s="3">
        <v>35.066400000000002</v>
      </c>
      <c r="G4" s="3">
        <v>381.34500000000003</v>
      </c>
      <c r="H4" s="3">
        <v>3.8769</v>
      </c>
      <c r="I4" s="3">
        <v>340.75900000000001</v>
      </c>
      <c r="J4" s="3">
        <v>27.997199999999999</v>
      </c>
      <c r="K4" s="3">
        <v>385.50799999999998</v>
      </c>
      <c r="L4" s="3">
        <v>26.778099999999998</v>
      </c>
      <c r="M4" s="3">
        <v>443.59699999999998</v>
      </c>
    </row>
    <row r="5" spans="1:13" x14ac:dyDescent="0.2">
      <c r="A5" s="3">
        <v>2</v>
      </c>
      <c r="B5" s="3">
        <v>22.918600000000001</v>
      </c>
      <c r="C5" s="3">
        <v>395.52800000000002</v>
      </c>
      <c r="D5" s="3">
        <v>85.619200000000006</v>
      </c>
      <c r="E5" s="3">
        <v>467.46100000000001</v>
      </c>
      <c r="F5" s="3">
        <v>33.514600000000002</v>
      </c>
      <c r="G5" s="3">
        <v>373.26600000000002</v>
      </c>
      <c r="H5" s="3">
        <v>2.6089000000000002</v>
      </c>
      <c r="I5" s="3">
        <v>338.39</v>
      </c>
      <c r="J5" s="3">
        <v>27.7577</v>
      </c>
      <c r="K5" s="3">
        <v>393.75099999999998</v>
      </c>
      <c r="L5" s="3">
        <v>26.131</v>
      </c>
      <c r="M5" s="3">
        <v>442.15600000000001</v>
      </c>
    </row>
    <row r="6" spans="1:13" x14ac:dyDescent="0.2">
      <c r="A6" s="3">
        <v>3</v>
      </c>
      <c r="B6" s="3">
        <v>24.9556</v>
      </c>
      <c r="C6" s="3">
        <v>391.608</v>
      </c>
      <c r="D6" s="3">
        <v>85.143299999999996</v>
      </c>
      <c r="E6" s="3">
        <v>510.18599999999998</v>
      </c>
      <c r="F6" s="3">
        <v>31.962900000000001</v>
      </c>
      <c r="G6" s="3">
        <v>365.18599999999998</v>
      </c>
      <c r="H6" s="3">
        <v>16.639700000000001</v>
      </c>
      <c r="I6" s="3">
        <v>337.90499999999997</v>
      </c>
      <c r="J6" s="3">
        <v>27.5182</v>
      </c>
      <c r="K6" s="3">
        <v>413.50099999999998</v>
      </c>
      <c r="L6" s="3">
        <v>25.472100000000001</v>
      </c>
      <c r="M6" s="3">
        <v>444.75799999999998</v>
      </c>
    </row>
    <row r="7" spans="1:13" x14ac:dyDescent="0.2">
      <c r="A7" s="3">
        <v>4</v>
      </c>
      <c r="B7" s="3">
        <v>24.841200000000001</v>
      </c>
      <c r="C7" s="3">
        <v>398.03899999999999</v>
      </c>
      <c r="D7" s="3">
        <v>84.667400000000001</v>
      </c>
      <c r="E7" s="3">
        <v>528.42499999999995</v>
      </c>
      <c r="F7" s="3">
        <v>30.411100000000001</v>
      </c>
      <c r="G7" s="3">
        <v>357.10700000000003</v>
      </c>
      <c r="H7" s="3">
        <v>13.0206</v>
      </c>
      <c r="I7" s="3">
        <v>330.49400000000003</v>
      </c>
      <c r="J7" s="3">
        <v>27.278700000000001</v>
      </c>
      <c r="K7" s="3">
        <v>413.76299999999998</v>
      </c>
      <c r="L7" s="3">
        <v>29.758299999999998</v>
      </c>
      <c r="M7" s="3">
        <v>443.755</v>
      </c>
    </row>
    <row r="8" spans="1:13" x14ac:dyDescent="0.2">
      <c r="A8" s="3">
        <v>5</v>
      </c>
      <c r="B8" s="3">
        <v>21.2593</v>
      </c>
      <c r="C8" s="3">
        <v>415.76799999999997</v>
      </c>
      <c r="D8" s="3">
        <v>84.191599999999994</v>
      </c>
      <c r="E8" s="3">
        <v>504.75400000000002</v>
      </c>
      <c r="F8" s="3">
        <v>28.859400000000001</v>
      </c>
      <c r="G8" s="3">
        <v>379.02800000000002</v>
      </c>
      <c r="H8" s="3">
        <v>6.1406999999999998</v>
      </c>
      <c r="I8" s="3">
        <v>326.81</v>
      </c>
      <c r="J8" s="3">
        <v>27.039200000000001</v>
      </c>
      <c r="K8" s="3">
        <v>414.02600000000001</v>
      </c>
      <c r="L8" s="3">
        <v>34.967799999999997</v>
      </c>
      <c r="M8" s="3">
        <v>444.45299999999997</v>
      </c>
    </row>
    <row r="9" spans="1:13" x14ac:dyDescent="0.2">
      <c r="A9" s="3">
        <v>6</v>
      </c>
      <c r="B9" s="3">
        <v>18.725200000000001</v>
      </c>
      <c r="C9" s="3">
        <v>414.24700000000001</v>
      </c>
      <c r="D9" s="3">
        <v>83.715699999999998</v>
      </c>
      <c r="E9" s="3">
        <v>506.28899999999999</v>
      </c>
      <c r="F9" s="3">
        <v>27.307700000000001</v>
      </c>
      <c r="G9" s="3">
        <v>369.72</v>
      </c>
      <c r="H9" s="3">
        <v>7.7332999999999998</v>
      </c>
      <c r="I9" s="3">
        <v>327.64100000000002</v>
      </c>
      <c r="J9" s="3">
        <v>26.799700000000001</v>
      </c>
      <c r="K9" s="3">
        <v>414.28800000000001</v>
      </c>
      <c r="L9" s="3">
        <v>38.951700000000002</v>
      </c>
      <c r="M9" s="3">
        <v>446.26600000000002</v>
      </c>
    </row>
    <row r="10" spans="1:13" x14ac:dyDescent="0.2">
      <c r="A10" s="3">
        <v>7</v>
      </c>
      <c r="B10" s="3">
        <v>25.5611</v>
      </c>
      <c r="C10" s="3">
        <v>409.09800000000001</v>
      </c>
      <c r="D10" s="3">
        <v>83.239800000000002</v>
      </c>
      <c r="E10" s="3">
        <v>500.69299999999998</v>
      </c>
      <c r="F10" s="3">
        <v>25.7559</v>
      </c>
      <c r="G10" s="3">
        <v>360.41199999999998</v>
      </c>
      <c r="H10" s="3">
        <v>28.973500000000001</v>
      </c>
      <c r="I10" s="3">
        <v>328.47300000000001</v>
      </c>
      <c r="J10" s="3">
        <v>26.560199999999998</v>
      </c>
      <c r="K10" s="3">
        <v>414.55099999999999</v>
      </c>
      <c r="L10" s="3">
        <v>40.253399999999999</v>
      </c>
      <c r="M10" s="3">
        <v>445.84100000000001</v>
      </c>
    </row>
    <row r="11" spans="1:13" x14ac:dyDescent="0.2">
      <c r="A11" s="3">
        <v>8</v>
      </c>
      <c r="B11" s="3">
        <v>32.210900000000002</v>
      </c>
      <c r="C11" s="3">
        <v>410.15499999999997</v>
      </c>
      <c r="D11" s="3">
        <v>82.763900000000007</v>
      </c>
      <c r="E11" s="3">
        <v>515.28399999999999</v>
      </c>
      <c r="F11" s="3">
        <v>25.105599999999999</v>
      </c>
      <c r="G11" s="3">
        <v>361.10399999999998</v>
      </c>
      <c r="H11" s="3">
        <v>9.5358999999999998</v>
      </c>
      <c r="I11" s="3">
        <v>329.30399999999997</v>
      </c>
      <c r="J11" s="3">
        <v>26.320699999999999</v>
      </c>
      <c r="K11" s="3">
        <v>414.81299999999999</v>
      </c>
      <c r="L11" s="3">
        <v>38.599800000000002</v>
      </c>
      <c r="M11" s="3">
        <v>445.108</v>
      </c>
    </row>
    <row r="12" spans="1:13" x14ac:dyDescent="0.2">
      <c r="A12" s="3">
        <v>9</v>
      </c>
      <c r="B12" s="3">
        <v>25.040600000000001</v>
      </c>
      <c r="C12" s="3">
        <v>429.75099999999998</v>
      </c>
      <c r="D12" s="3">
        <v>82.287999999999997</v>
      </c>
      <c r="E12" s="3">
        <v>508.017</v>
      </c>
      <c r="F12" s="3">
        <v>24.455300000000001</v>
      </c>
      <c r="G12" s="3">
        <v>361.79599999999999</v>
      </c>
      <c r="H12" s="3">
        <v>1.7161999999999999</v>
      </c>
      <c r="I12" s="3">
        <v>330.13499999999999</v>
      </c>
      <c r="J12" s="3">
        <v>26.081199999999999</v>
      </c>
      <c r="K12" s="3">
        <v>415.07600000000002</v>
      </c>
      <c r="L12" s="3">
        <v>33.595300000000002</v>
      </c>
      <c r="M12" s="3">
        <v>446.38</v>
      </c>
    </row>
    <row r="13" spans="1:13" x14ac:dyDescent="0.2">
      <c r="A13" s="3">
        <v>10</v>
      </c>
      <c r="B13" s="3">
        <v>20.8428</v>
      </c>
      <c r="C13" s="3">
        <v>437.83100000000002</v>
      </c>
      <c r="D13" s="3">
        <v>81.812100000000001</v>
      </c>
      <c r="E13" s="3">
        <v>517.78499999999997</v>
      </c>
      <c r="F13" s="3">
        <v>23.805</v>
      </c>
      <c r="G13" s="3">
        <v>358.488</v>
      </c>
      <c r="H13" s="3">
        <v>0.61780000000000002</v>
      </c>
      <c r="I13" s="3">
        <v>330.96600000000001</v>
      </c>
      <c r="J13" s="3">
        <v>25.841699999999999</v>
      </c>
      <c r="K13" s="3">
        <v>415.33800000000002</v>
      </c>
      <c r="L13" s="3">
        <v>30.487500000000001</v>
      </c>
      <c r="M13" s="3">
        <v>446.36500000000001</v>
      </c>
    </row>
    <row r="14" spans="1:13" x14ac:dyDescent="0.2">
      <c r="A14" s="3">
        <v>11</v>
      </c>
      <c r="B14" s="3">
        <v>24.664300000000001</v>
      </c>
      <c r="C14" s="3">
        <v>428.51600000000002</v>
      </c>
      <c r="D14" s="3">
        <v>81.336200000000005</v>
      </c>
      <c r="E14" s="3">
        <v>509.74400000000003</v>
      </c>
      <c r="F14" s="3">
        <v>23.154699999999998</v>
      </c>
      <c r="G14" s="3">
        <v>356.18099999999998</v>
      </c>
      <c r="H14" s="3">
        <v>13.319000000000001</v>
      </c>
      <c r="I14" s="3">
        <v>331.79700000000003</v>
      </c>
      <c r="J14" s="3">
        <v>26.716200000000001</v>
      </c>
      <c r="K14" s="3">
        <v>415.601</v>
      </c>
      <c r="L14" s="3">
        <v>30.3474</v>
      </c>
      <c r="M14" s="3">
        <v>446.64800000000002</v>
      </c>
    </row>
    <row r="15" spans="1:13" x14ac:dyDescent="0.2">
      <c r="A15" s="3">
        <v>12</v>
      </c>
      <c r="B15" s="3">
        <v>25.407499999999999</v>
      </c>
      <c r="C15" s="3">
        <v>429.00599999999997</v>
      </c>
      <c r="D15" s="3">
        <v>80.860399999999998</v>
      </c>
      <c r="E15" s="3">
        <v>485.89299999999997</v>
      </c>
      <c r="F15" s="3">
        <v>22.5044</v>
      </c>
      <c r="G15" s="3">
        <v>353.87299999999999</v>
      </c>
      <c r="H15" s="3">
        <v>6.7358000000000002</v>
      </c>
      <c r="I15" s="3">
        <v>332.62900000000002</v>
      </c>
      <c r="J15" s="3">
        <v>23.916899999999998</v>
      </c>
      <c r="K15" s="3">
        <v>415.863</v>
      </c>
      <c r="L15" s="3">
        <v>32.698399999999999</v>
      </c>
      <c r="M15" s="3">
        <v>445.85899999999998</v>
      </c>
    </row>
    <row r="16" spans="1:13" x14ac:dyDescent="0.2">
      <c r="A16" s="3">
        <v>13</v>
      </c>
      <c r="B16" s="3">
        <v>30.081600000000002</v>
      </c>
      <c r="C16" s="3">
        <v>437.161</v>
      </c>
      <c r="D16" s="3">
        <v>80.384500000000003</v>
      </c>
      <c r="E16" s="3">
        <v>481.34500000000003</v>
      </c>
      <c r="F16" s="3">
        <v>21.854099999999999</v>
      </c>
      <c r="G16" s="3">
        <v>354.565</v>
      </c>
      <c r="H16" s="3">
        <v>8.1407000000000007</v>
      </c>
      <c r="I16" s="3">
        <v>333.46</v>
      </c>
      <c r="J16" s="3">
        <v>23.769400000000001</v>
      </c>
      <c r="K16" s="3">
        <v>416.125</v>
      </c>
      <c r="L16" s="3">
        <v>33.084200000000003</v>
      </c>
      <c r="M16" s="3">
        <v>446.85700000000003</v>
      </c>
    </row>
    <row r="17" spans="1:13" x14ac:dyDescent="0.2">
      <c r="A17" s="3">
        <v>14</v>
      </c>
      <c r="B17" s="3">
        <v>28.185199999999998</v>
      </c>
      <c r="C17" s="3">
        <v>433.29899999999998</v>
      </c>
      <c r="D17" s="3">
        <v>79.908600000000007</v>
      </c>
      <c r="E17" s="3">
        <v>486.12</v>
      </c>
      <c r="F17" s="3">
        <v>21.203900000000001</v>
      </c>
      <c r="G17" s="3">
        <v>355.25700000000001</v>
      </c>
      <c r="H17" s="3">
        <v>3.2094999999999998</v>
      </c>
      <c r="I17" s="3">
        <v>334.291</v>
      </c>
      <c r="J17" s="3">
        <v>23.018999999999998</v>
      </c>
      <c r="K17" s="3">
        <v>416.38799999999998</v>
      </c>
      <c r="L17" s="3">
        <v>32.112299999999998</v>
      </c>
      <c r="M17" s="3">
        <v>444.91899999999998</v>
      </c>
    </row>
    <row r="18" spans="1:13" x14ac:dyDescent="0.2">
      <c r="A18" s="3">
        <v>15</v>
      </c>
      <c r="B18" s="3">
        <v>23.9221</v>
      </c>
      <c r="C18" s="3">
        <v>424.30900000000003</v>
      </c>
      <c r="D18" s="3">
        <v>79.432699999999997</v>
      </c>
      <c r="E18" s="3">
        <v>504.93799999999999</v>
      </c>
      <c r="F18" s="3">
        <v>20.553599999999999</v>
      </c>
      <c r="G18" s="3">
        <v>355.94900000000001</v>
      </c>
      <c r="H18" s="3">
        <v>2.1827000000000001</v>
      </c>
      <c r="I18" s="3">
        <v>335.12200000000001</v>
      </c>
      <c r="J18" s="3">
        <v>25.558299999999999</v>
      </c>
      <c r="K18" s="3">
        <v>416.65</v>
      </c>
      <c r="L18" s="3">
        <v>35.1785</v>
      </c>
      <c r="M18" s="3">
        <v>442.084</v>
      </c>
    </row>
    <row r="19" spans="1:13" x14ac:dyDescent="0.2">
      <c r="A19" s="3">
        <v>16</v>
      </c>
      <c r="B19" s="3">
        <v>21.704499999999999</v>
      </c>
      <c r="C19" s="3">
        <v>418.91899999999998</v>
      </c>
      <c r="D19" s="3">
        <v>78.956800000000001</v>
      </c>
      <c r="E19" s="3">
        <v>512.30799999999999</v>
      </c>
      <c r="F19" s="3">
        <v>19.903300000000002</v>
      </c>
      <c r="G19" s="3">
        <v>356.64100000000002</v>
      </c>
      <c r="H19" s="3">
        <v>0.39900000000000002</v>
      </c>
      <c r="I19" s="3">
        <v>335.95299999999997</v>
      </c>
      <c r="J19" s="3">
        <v>33.104799999999997</v>
      </c>
      <c r="K19" s="3">
        <v>416.91300000000001</v>
      </c>
      <c r="L19" s="3">
        <v>45.144100000000002</v>
      </c>
      <c r="M19" s="3">
        <v>442.71600000000001</v>
      </c>
    </row>
    <row r="20" spans="1:13" x14ac:dyDescent="0.2">
      <c r="A20" s="3">
        <v>17</v>
      </c>
      <c r="B20" s="3">
        <v>18.3673</v>
      </c>
      <c r="C20" s="3">
        <v>406.19499999999999</v>
      </c>
      <c r="D20" s="3">
        <v>78.480900000000005</v>
      </c>
      <c r="E20" s="3">
        <v>502.35399999999998</v>
      </c>
      <c r="F20" s="3">
        <v>19.253</v>
      </c>
      <c r="G20" s="3">
        <v>357.33300000000003</v>
      </c>
      <c r="H20" s="3">
        <v>-0.68889999999999996</v>
      </c>
      <c r="I20" s="3">
        <v>336.78500000000003</v>
      </c>
      <c r="J20" s="3">
        <v>32.8795</v>
      </c>
      <c r="K20" s="3">
        <v>417.17500000000001</v>
      </c>
      <c r="L20" s="3">
        <v>74.140199999999993</v>
      </c>
      <c r="M20" s="3">
        <v>442.79899999999998</v>
      </c>
    </row>
    <row r="21" spans="1:13" x14ac:dyDescent="0.2">
      <c r="A21" s="3">
        <v>18</v>
      </c>
      <c r="B21" s="3">
        <v>19.763400000000001</v>
      </c>
      <c r="C21" s="3">
        <v>403.363</v>
      </c>
      <c r="D21" s="3">
        <v>78.004999999999995</v>
      </c>
      <c r="E21" s="3">
        <v>487.726</v>
      </c>
      <c r="F21" s="3">
        <v>18.602699999999999</v>
      </c>
      <c r="G21" s="3">
        <v>358.02499999999998</v>
      </c>
      <c r="H21" s="3">
        <v>0.2059</v>
      </c>
      <c r="I21" s="3">
        <v>337.61599999999999</v>
      </c>
      <c r="J21" s="3">
        <v>32.654200000000003</v>
      </c>
      <c r="K21" s="3">
        <v>417.43799999999999</v>
      </c>
      <c r="L21" s="3">
        <v>144.85400000000001</v>
      </c>
      <c r="M21" s="3">
        <v>445.05599999999998</v>
      </c>
    </row>
    <row r="22" spans="1:13" x14ac:dyDescent="0.2">
      <c r="A22" s="3">
        <v>19</v>
      </c>
      <c r="B22" s="3">
        <v>18.235700000000001</v>
      </c>
      <c r="C22" s="3">
        <v>401.66500000000002</v>
      </c>
      <c r="D22" s="3">
        <v>77.5291</v>
      </c>
      <c r="E22" s="3">
        <v>479.01900000000001</v>
      </c>
      <c r="F22" s="3">
        <v>17.952400000000001</v>
      </c>
      <c r="G22" s="3">
        <v>358.71699999999998</v>
      </c>
      <c r="H22" s="3">
        <v>-0.76659999999999995</v>
      </c>
      <c r="I22" s="3">
        <v>338.447</v>
      </c>
      <c r="J22" s="3">
        <v>32.428899999999999</v>
      </c>
      <c r="K22" s="3">
        <v>417.7</v>
      </c>
      <c r="L22" s="3">
        <v>152.48099999999999</v>
      </c>
      <c r="M22" s="3">
        <v>450.18200000000002</v>
      </c>
    </row>
    <row r="23" spans="1:13" x14ac:dyDescent="0.2">
      <c r="A23" s="3">
        <v>20</v>
      </c>
      <c r="B23" s="3">
        <v>19.424399999999999</v>
      </c>
      <c r="C23" s="3">
        <v>400.74400000000003</v>
      </c>
      <c r="D23" s="3">
        <v>77.053200000000004</v>
      </c>
      <c r="E23" s="3">
        <v>469.92399999999998</v>
      </c>
      <c r="F23" s="3">
        <v>17.302099999999999</v>
      </c>
      <c r="G23" s="3">
        <v>359.41</v>
      </c>
      <c r="H23" s="3">
        <v>0.22470000000000001</v>
      </c>
      <c r="I23" s="3">
        <v>339.27800000000002</v>
      </c>
      <c r="J23" s="3">
        <v>32.203499999999998</v>
      </c>
      <c r="K23" s="3">
        <v>417.96300000000002</v>
      </c>
      <c r="L23" s="3">
        <v>100.95399999999999</v>
      </c>
      <c r="M23" s="3">
        <v>452.29599999999999</v>
      </c>
    </row>
    <row r="24" spans="1:13" x14ac:dyDescent="0.2">
      <c r="A24" s="3">
        <v>21</v>
      </c>
      <c r="B24" s="3">
        <v>18.668299999999999</v>
      </c>
      <c r="C24" s="3">
        <v>397.87900000000002</v>
      </c>
      <c r="D24" s="3">
        <v>76.577399999999997</v>
      </c>
      <c r="E24" s="3">
        <v>466.72699999999998</v>
      </c>
      <c r="F24" s="3">
        <v>16.651800000000001</v>
      </c>
      <c r="G24" s="3">
        <v>360.10199999999998</v>
      </c>
      <c r="H24" s="3">
        <v>1.2236</v>
      </c>
      <c r="I24" s="3">
        <v>340.10899999999998</v>
      </c>
      <c r="J24" s="3">
        <v>31.978200000000001</v>
      </c>
      <c r="K24" s="3">
        <v>418.22500000000002</v>
      </c>
      <c r="L24" s="3">
        <v>59.831600000000002</v>
      </c>
      <c r="M24" s="3">
        <v>448.70699999999999</v>
      </c>
    </row>
    <row r="25" spans="1:13" x14ac:dyDescent="0.2">
      <c r="A25" s="3">
        <v>22</v>
      </c>
      <c r="B25" s="3">
        <v>17.528300000000002</v>
      </c>
      <c r="C25" s="3">
        <v>387.11</v>
      </c>
      <c r="D25" s="3">
        <v>76.101500000000001</v>
      </c>
      <c r="E25" s="3">
        <v>470.27</v>
      </c>
      <c r="F25" s="3">
        <v>16.0015</v>
      </c>
      <c r="G25" s="3">
        <v>360.79399999999998</v>
      </c>
      <c r="H25" s="3">
        <v>0.3805</v>
      </c>
      <c r="I25" s="3">
        <v>340.94099999999997</v>
      </c>
      <c r="J25" s="3">
        <v>31.7529</v>
      </c>
      <c r="K25" s="3">
        <v>418.488</v>
      </c>
      <c r="L25" s="3">
        <v>41.071199999999997</v>
      </c>
      <c r="M25" s="3">
        <v>453.16</v>
      </c>
    </row>
    <row r="26" spans="1:13" x14ac:dyDescent="0.2">
      <c r="A26" s="3">
        <v>23</v>
      </c>
      <c r="B26" s="3">
        <v>17.644300000000001</v>
      </c>
      <c r="C26" s="3">
        <v>385.255</v>
      </c>
      <c r="D26" s="3">
        <v>75.625600000000006</v>
      </c>
      <c r="E26" s="3">
        <v>482.40800000000002</v>
      </c>
      <c r="F26" s="3">
        <v>16.0517</v>
      </c>
      <c r="G26" s="3">
        <v>361.48599999999999</v>
      </c>
      <c r="H26" s="3">
        <v>-6.0299999999999999E-2</v>
      </c>
      <c r="I26" s="3">
        <v>341.77199999999999</v>
      </c>
      <c r="J26" s="3">
        <v>31.5276</v>
      </c>
      <c r="K26" s="3">
        <v>418.75</v>
      </c>
      <c r="L26" s="3">
        <v>36.763399999999997</v>
      </c>
      <c r="M26" s="3">
        <v>454.19099999999997</v>
      </c>
    </row>
    <row r="27" spans="1:13" x14ac:dyDescent="0.2">
      <c r="A27" s="3">
        <v>24</v>
      </c>
      <c r="B27" s="3">
        <v>16.357299999999999</v>
      </c>
      <c r="C27" s="3">
        <v>390.97</v>
      </c>
      <c r="D27" s="3">
        <v>75.149699999999996</v>
      </c>
      <c r="E27" s="3">
        <v>498.94799999999998</v>
      </c>
      <c r="F27" s="3">
        <v>16.101800000000001</v>
      </c>
      <c r="G27" s="3">
        <v>362.178</v>
      </c>
      <c r="H27" s="3">
        <v>16.6294</v>
      </c>
      <c r="I27" s="3">
        <v>342.60300000000001</v>
      </c>
      <c r="J27" s="3">
        <v>31.302299999999999</v>
      </c>
      <c r="K27" s="3">
        <v>419.01299999999998</v>
      </c>
      <c r="L27" s="3">
        <v>33.3048</v>
      </c>
      <c r="M27" s="3">
        <v>454.75599999999997</v>
      </c>
    </row>
    <row r="28" spans="1:13" x14ac:dyDescent="0.2">
      <c r="A28" s="3">
        <v>25</v>
      </c>
      <c r="B28" s="3">
        <v>15.709099999999999</v>
      </c>
      <c r="C28" s="3">
        <v>393.07</v>
      </c>
      <c r="D28" s="3">
        <v>75.431299999999993</v>
      </c>
      <c r="E28" s="3">
        <v>486.63400000000001</v>
      </c>
      <c r="F28" s="3">
        <v>16.152000000000001</v>
      </c>
      <c r="G28" s="3">
        <v>362.87</v>
      </c>
      <c r="H28" s="3">
        <v>40.777500000000003</v>
      </c>
      <c r="I28" s="3">
        <v>343.43400000000003</v>
      </c>
      <c r="J28" s="3">
        <v>31.077000000000002</v>
      </c>
      <c r="K28" s="3">
        <v>419.27499999999998</v>
      </c>
      <c r="L28" s="3">
        <v>31.076899999999998</v>
      </c>
      <c r="M28" s="3">
        <v>466.37299999999999</v>
      </c>
    </row>
    <row r="29" spans="1:13" x14ac:dyDescent="0.2">
      <c r="A29" s="3">
        <v>26</v>
      </c>
      <c r="B29" s="3">
        <v>15.290699999999999</v>
      </c>
      <c r="C29" s="3">
        <v>395.45800000000003</v>
      </c>
      <c r="D29" s="3">
        <v>75.712800000000001</v>
      </c>
      <c r="E29" s="3">
        <v>488.66500000000002</v>
      </c>
      <c r="F29" s="3">
        <v>16.202200000000001</v>
      </c>
      <c r="G29" s="3">
        <v>363.56200000000001</v>
      </c>
      <c r="H29" s="3">
        <v>31.775600000000001</v>
      </c>
      <c r="I29" s="3">
        <v>344.26499999999999</v>
      </c>
      <c r="J29" s="3">
        <v>30.851700000000001</v>
      </c>
      <c r="K29" s="3">
        <v>419.53800000000001</v>
      </c>
      <c r="L29" s="3">
        <v>28.7012</v>
      </c>
      <c r="M29" s="3">
        <v>470.95600000000002</v>
      </c>
    </row>
    <row r="30" spans="1:13" x14ac:dyDescent="0.2">
      <c r="A30" s="3">
        <v>27</v>
      </c>
      <c r="B30" s="3">
        <v>16.472799999999999</v>
      </c>
      <c r="C30" s="3">
        <v>397.52100000000002</v>
      </c>
      <c r="D30" s="3">
        <v>75.994399999999999</v>
      </c>
      <c r="E30" s="3">
        <v>479.03199999999998</v>
      </c>
      <c r="F30" s="3">
        <v>16.252300000000002</v>
      </c>
      <c r="G30" s="3">
        <v>364.25400000000002</v>
      </c>
      <c r="H30" s="3">
        <v>6.0252999999999997</v>
      </c>
      <c r="I30" s="3">
        <v>345.09699999999998</v>
      </c>
      <c r="J30" s="3">
        <v>30.6264</v>
      </c>
      <c r="K30" s="3">
        <v>419.8</v>
      </c>
      <c r="L30" s="3">
        <v>29.055499999999999</v>
      </c>
      <c r="M30" s="3">
        <v>470.30099999999999</v>
      </c>
    </row>
    <row r="31" spans="1:13" x14ac:dyDescent="0.2">
      <c r="A31" s="3">
        <v>28</v>
      </c>
      <c r="B31" s="3">
        <v>20.4145</v>
      </c>
      <c r="C31" s="3">
        <v>396.572</v>
      </c>
      <c r="D31" s="3">
        <v>76.275899999999993</v>
      </c>
      <c r="E31" s="3">
        <v>477.73099999999999</v>
      </c>
      <c r="F31" s="3">
        <v>16.302499999999998</v>
      </c>
      <c r="G31" s="3">
        <v>364.94600000000003</v>
      </c>
      <c r="H31" s="3">
        <v>3.3452000000000002</v>
      </c>
      <c r="I31" s="3">
        <v>345.928</v>
      </c>
      <c r="J31" s="3">
        <v>30.401</v>
      </c>
      <c r="K31" s="3">
        <v>420.06299999999999</v>
      </c>
      <c r="L31" s="3">
        <v>27.639900000000001</v>
      </c>
      <c r="M31" s="3">
        <v>466.70299999999997</v>
      </c>
    </row>
    <row r="32" spans="1:13" x14ac:dyDescent="0.2">
      <c r="A32" s="3">
        <v>29</v>
      </c>
      <c r="B32" s="3">
        <v>20.5442</v>
      </c>
      <c r="C32" s="3">
        <v>401.67500000000001</v>
      </c>
      <c r="D32" s="3">
        <v>76.557500000000005</v>
      </c>
      <c r="E32" s="3">
        <v>476.78399999999999</v>
      </c>
      <c r="F32" s="3">
        <v>16.352699999999999</v>
      </c>
      <c r="G32" s="3">
        <v>365.63900000000001</v>
      </c>
      <c r="H32" s="3">
        <v>3.3751000000000002</v>
      </c>
      <c r="I32" s="3">
        <v>346.75900000000001</v>
      </c>
      <c r="J32" s="3">
        <v>30.175699999999999</v>
      </c>
      <c r="K32" s="3">
        <v>420.32499999999999</v>
      </c>
      <c r="L32" s="3">
        <v>25.632300000000001</v>
      </c>
      <c r="M32" s="3">
        <v>464.137</v>
      </c>
    </row>
    <row r="33" spans="1:13" x14ac:dyDescent="0.2">
      <c r="A33" s="3">
        <v>30</v>
      </c>
      <c r="B33" s="3">
        <v>21.096</v>
      </c>
      <c r="C33" s="3">
        <v>403.959</v>
      </c>
      <c r="D33" s="3">
        <v>76.839100000000002</v>
      </c>
      <c r="E33" s="3">
        <v>471.55500000000001</v>
      </c>
      <c r="F33" s="3">
        <v>16.402799999999999</v>
      </c>
      <c r="G33" s="3">
        <v>366.33100000000002</v>
      </c>
      <c r="H33" s="3">
        <v>3.0158999999999998</v>
      </c>
      <c r="I33" s="3">
        <v>347.59</v>
      </c>
      <c r="J33" s="3">
        <v>29.950399999999998</v>
      </c>
      <c r="K33" s="3">
        <v>420.58699999999999</v>
      </c>
      <c r="L33" s="3">
        <v>26.473299999999998</v>
      </c>
      <c r="M33" s="3">
        <v>461.37599999999998</v>
      </c>
    </row>
    <row r="34" spans="1:13" x14ac:dyDescent="0.2">
      <c r="A34" s="3">
        <v>31</v>
      </c>
      <c r="B34" s="3">
        <v>23.6814</v>
      </c>
      <c r="C34" s="3">
        <v>408.851</v>
      </c>
      <c r="D34" s="3">
        <v>77.120599999999996</v>
      </c>
      <c r="E34" s="3">
        <v>469.93299999999999</v>
      </c>
      <c r="F34" s="3">
        <v>16.452999999999999</v>
      </c>
      <c r="G34" s="3">
        <v>367.02300000000002</v>
      </c>
      <c r="H34" s="3">
        <v>5.1416000000000004</v>
      </c>
      <c r="I34" s="3">
        <v>348.42099999999999</v>
      </c>
      <c r="J34" s="3">
        <v>29.725100000000001</v>
      </c>
      <c r="K34" s="3">
        <v>420.85</v>
      </c>
      <c r="L34" s="3">
        <v>25.312899999999999</v>
      </c>
      <c r="M34" s="3">
        <v>455.29899999999998</v>
      </c>
    </row>
    <row r="35" spans="1:13" x14ac:dyDescent="0.2">
      <c r="A35" s="3">
        <v>32</v>
      </c>
      <c r="B35" s="3">
        <v>30.936599999999999</v>
      </c>
      <c r="C35" s="3">
        <v>416.74099999999999</v>
      </c>
      <c r="D35" s="3">
        <v>77.402199999999993</v>
      </c>
      <c r="E35" s="3">
        <v>474.09300000000002</v>
      </c>
      <c r="F35" s="3">
        <v>16.5032</v>
      </c>
      <c r="G35" s="3">
        <v>367.71499999999997</v>
      </c>
      <c r="H35" s="3">
        <v>6.9040999999999997</v>
      </c>
      <c r="I35" s="3">
        <v>349.25299999999999</v>
      </c>
      <c r="J35" s="3">
        <v>29.4998</v>
      </c>
      <c r="K35" s="3">
        <v>421.11200000000002</v>
      </c>
      <c r="L35" s="3">
        <v>25.104900000000001</v>
      </c>
      <c r="M35" s="3">
        <v>455.83499999999998</v>
      </c>
    </row>
    <row r="36" spans="1:13" x14ac:dyDescent="0.2">
      <c r="A36" s="3">
        <v>33</v>
      </c>
      <c r="B36" s="3">
        <v>31.6175</v>
      </c>
      <c r="C36" s="3">
        <v>421.88400000000001</v>
      </c>
      <c r="D36" s="3">
        <v>77.683700000000002</v>
      </c>
      <c r="E36" s="3">
        <v>476.66</v>
      </c>
      <c r="F36" s="3">
        <v>16.5533</v>
      </c>
      <c r="G36" s="3">
        <v>368.40699999999998</v>
      </c>
      <c r="H36" s="3">
        <v>7.6643999999999997</v>
      </c>
      <c r="I36" s="3">
        <v>350.084</v>
      </c>
      <c r="J36" s="3">
        <v>29.2745</v>
      </c>
      <c r="K36" s="3">
        <v>421.375</v>
      </c>
      <c r="L36" s="3">
        <v>24.564699999999998</v>
      </c>
      <c r="M36" s="3">
        <v>455.66899999999998</v>
      </c>
    </row>
    <row r="37" spans="1:13" x14ac:dyDescent="0.2">
      <c r="A37" s="3">
        <v>34</v>
      </c>
      <c r="B37" s="3">
        <v>27.849</v>
      </c>
      <c r="C37" s="3">
        <v>417.42</v>
      </c>
      <c r="D37" s="3">
        <v>77.965299999999999</v>
      </c>
      <c r="E37" s="3">
        <v>473.69099999999997</v>
      </c>
      <c r="F37" s="3">
        <v>16.6035</v>
      </c>
      <c r="G37" s="3">
        <v>369.09899999999999</v>
      </c>
      <c r="H37" s="3">
        <v>-0.70809999999999995</v>
      </c>
      <c r="I37" s="3">
        <v>350.91500000000002</v>
      </c>
      <c r="J37" s="3">
        <v>29.049199999999999</v>
      </c>
      <c r="K37" s="3">
        <v>411.11099999999999</v>
      </c>
      <c r="L37" s="3">
        <v>24.924299999999999</v>
      </c>
      <c r="M37" s="3">
        <v>458.74799999999999</v>
      </c>
    </row>
    <row r="38" spans="1:13" x14ac:dyDescent="0.2">
      <c r="A38" s="3">
        <v>35</v>
      </c>
      <c r="B38" s="3">
        <v>24.435099999999998</v>
      </c>
      <c r="C38" s="3">
        <v>414.08300000000003</v>
      </c>
      <c r="D38" s="3">
        <v>78.246899999999997</v>
      </c>
      <c r="E38" s="3">
        <v>467.166</v>
      </c>
      <c r="F38" s="3">
        <v>16.653700000000001</v>
      </c>
      <c r="G38" s="3">
        <v>369.791</v>
      </c>
      <c r="H38" s="3">
        <v>8.8066999999999993</v>
      </c>
      <c r="I38" s="3">
        <v>351.74599999999998</v>
      </c>
      <c r="J38" s="3">
        <v>28.823899999999998</v>
      </c>
      <c r="K38" s="3">
        <v>409.14299999999997</v>
      </c>
      <c r="L38" s="3">
        <v>24.9223</v>
      </c>
      <c r="M38" s="3">
        <v>452.202</v>
      </c>
    </row>
    <row r="39" spans="1:13" x14ac:dyDescent="0.2">
      <c r="A39" s="3">
        <v>36</v>
      </c>
      <c r="B39" s="3">
        <v>22.396699999999999</v>
      </c>
      <c r="C39" s="3">
        <v>414.81400000000002</v>
      </c>
      <c r="D39" s="3">
        <v>78.528400000000005</v>
      </c>
      <c r="E39" s="3">
        <v>460.61200000000002</v>
      </c>
      <c r="F39" s="3">
        <v>16.703800000000001</v>
      </c>
      <c r="G39" s="3">
        <v>370.483</v>
      </c>
      <c r="H39" s="3">
        <v>8.5890000000000004</v>
      </c>
      <c r="I39" s="3">
        <v>352.577</v>
      </c>
      <c r="J39" s="3">
        <v>28.598500000000001</v>
      </c>
      <c r="K39" s="3">
        <v>402.67599999999999</v>
      </c>
      <c r="L39" s="3">
        <v>25.200900000000001</v>
      </c>
      <c r="M39" s="3">
        <v>450.21699999999998</v>
      </c>
    </row>
    <row r="40" spans="1:13" x14ac:dyDescent="0.2">
      <c r="A40" s="3">
        <v>37</v>
      </c>
      <c r="B40" s="3">
        <v>21.565899999999999</v>
      </c>
      <c r="C40" s="3">
        <v>418.858</v>
      </c>
      <c r="D40" s="3">
        <v>78.81</v>
      </c>
      <c r="E40" s="3">
        <v>458.49</v>
      </c>
      <c r="F40" s="3">
        <v>16.754000000000001</v>
      </c>
      <c r="G40" s="3">
        <v>371.17500000000001</v>
      </c>
      <c r="H40" s="3">
        <v>6.2885</v>
      </c>
      <c r="I40" s="3">
        <v>353.40899999999999</v>
      </c>
      <c r="J40" s="3">
        <v>28.373200000000001</v>
      </c>
      <c r="K40" s="3">
        <v>398.12200000000001</v>
      </c>
      <c r="L40" s="3">
        <v>24.632400000000001</v>
      </c>
      <c r="M40" s="3">
        <v>446.524</v>
      </c>
    </row>
    <row r="41" spans="1:13" x14ac:dyDescent="0.2">
      <c r="A41" s="3">
        <v>38</v>
      </c>
      <c r="B41" s="3">
        <v>19.4848</v>
      </c>
      <c r="C41" s="3">
        <v>418.81400000000002</v>
      </c>
      <c r="D41" s="3">
        <v>79.091499999999996</v>
      </c>
      <c r="E41" s="3">
        <v>462.577</v>
      </c>
      <c r="F41" s="3">
        <v>16.804200000000002</v>
      </c>
      <c r="G41" s="3">
        <v>371.86799999999999</v>
      </c>
      <c r="H41" s="3">
        <v>-4.0877999999999997</v>
      </c>
      <c r="I41" s="3">
        <v>354.24</v>
      </c>
      <c r="J41" s="3">
        <v>28.1479</v>
      </c>
      <c r="K41" s="3">
        <v>396.738</v>
      </c>
      <c r="L41" s="3">
        <v>25.587599999999998</v>
      </c>
      <c r="M41" s="3">
        <v>448.00099999999998</v>
      </c>
    </row>
    <row r="42" spans="1:13" x14ac:dyDescent="0.2">
      <c r="A42" s="3">
        <v>39</v>
      </c>
      <c r="B42" s="3">
        <v>16.952300000000001</v>
      </c>
      <c r="C42" s="3">
        <v>420.04</v>
      </c>
      <c r="D42" s="3">
        <v>79.373099999999994</v>
      </c>
      <c r="E42" s="3">
        <v>464.29399999999998</v>
      </c>
      <c r="F42" s="3">
        <v>16.854299999999999</v>
      </c>
      <c r="G42" s="3">
        <v>372.56</v>
      </c>
      <c r="H42" s="3">
        <v>-3.8340000000000001</v>
      </c>
      <c r="I42" s="3">
        <v>355.07100000000003</v>
      </c>
      <c r="J42" s="3">
        <v>27.922599999999999</v>
      </c>
      <c r="K42" s="3">
        <v>397.52699999999999</v>
      </c>
      <c r="L42" s="3">
        <v>26.644400000000001</v>
      </c>
      <c r="M42" s="3">
        <v>449.64600000000002</v>
      </c>
    </row>
    <row r="43" spans="1:13" x14ac:dyDescent="0.2">
      <c r="A43" s="3">
        <v>40</v>
      </c>
      <c r="B43" s="3">
        <v>15.155200000000001</v>
      </c>
      <c r="C43" s="3">
        <v>422.476</v>
      </c>
      <c r="D43" s="3">
        <v>79.654700000000005</v>
      </c>
      <c r="E43" s="3">
        <v>460.80599999999998</v>
      </c>
      <c r="F43" s="3">
        <v>16.904499999999999</v>
      </c>
      <c r="G43" s="3">
        <v>373.25200000000001</v>
      </c>
      <c r="H43" s="3">
        <v>-3.7084000000000001</v>
      </c>
      <c r="I43" s="3">
        <v>355.90199999999999</v>
      </c>
      <c r="J43" s="3">
        <v>25.136099999999999</v>
      </c>
      <c r="K43" s="3">
        <v>398.495</v>
      </c>
      <c r="L43" s="3">
        <v>27.745699999999999</v>
      </c>
      <c r="M43" s="3">
        <v>448.959</v>
      </c>
    </row>
    <row r="44" spans="1:13" x14ac:dyDescent="0.2">
      <c r="A44" s="3">
        <v>41</v>
      </c>
      <c r="B44" s="3">
        <v>12.6615</v>
      </c>
      <c r="C44" s="3">
        <v>423.63400000000001</v>
      </c>
      <c r="D44" s="3">
        <v>79.936199999999999</v>
      </c>
      <c r="E44" s="3">
        <v>460.90100000000001</v>
      </c>
      <c r="F44" s="3">
        <v>16.954699999999999</v>
      </c>
      <c r="G44" s="3">
        <v>373.94400000000002</v>
      </c>
      <c r="H44" s="3">
        <v>-3.6583000000000001</v>
      </c>
      <c r="I44" s="3">
        <v>356.733</v>
      </c>
      <c r="J44" s="3">
        <v>23.984500000000001</v>
      </c>
      <c r="K44" s="3">
        <v>399.46199999999999</v>
      </c>
      <c r="L44" s="3">
        <v>30.492899999999999</v>
      </c>
      <c r="M44" s="3">
        <v>452.33699999999999</v>
      </c>
    </row>
    <row r="45" spans="1:13" x14ac:dyDescent="0.2">
      <c r="A45" s="3">
        <v>42</v>
      </c>
      <c r="B45" s="3">
        <v>10.464700000000001</v>
      </c>
      <c r="C45" s="3">
        <v>462.60899999999998</v>
      </c>
      <c r="D45" s="3">
        <v>80.217799999999997</v>
      </c>
      <c r="E45" s="3">
        <v>426.17099999999999</v>
      </c>
      <c r="F45" s="3">
        <v>17.004899999999999</v>
      </c>
      <c r="G45" s="3">
        <v>374.63600000000002</v>
      </c>
      <c r="H45" s="3">
        <v>-3.7164000000000001</v>
      </c>
      <c r="I45" s="3">
        <v>357.565</v>
      </c>
      <c r="J45" s="3">
        <v>25.318100000000001</v>
      </c>
      <c r="K45" s="3">
        <v>400.42899999999997</v>
      </c>
      <c r="L45" s="3">
        <v>34.829900000000002</v>
      </c>
      <c r="M45" s="3">
        <v>452.51400000000001</v>
      </c>
    </row>
    <row r="46" spans="1:13" x14ac:dyDescent="0.2">
      <c r="A46" s="3">
        <v>43</v>
      </c>
      <c r="B46" s="3">
        <v>9.9326000000000008</v>
      </c>
      <c r="C46" s="3">
        <v>474.22500000000002</v>
      </c>
      <c r="D46" s="3">
        <v>80.499300000000005</v>
      </c>
      <c r="E46" s="3">
        <v>428.48500000000001</v>
      </c>
      <c r="F46" s="3">
        <v>17.055</v>
      </c>
      <c r="G46" s="3">
        <v>375.32799999999997</v>
      </c>
      <c r="H46" s="3">
        <v>4.3490000000000002</v>
      </c>
      <c r="I46" s="3">
        <v>358.39600000000002</v>
      </c>
      <c r="J46" s="3">
        <v>24.100899999999999</v>
      </c>
      <c r="K46" s="3">
        <v>401.39699999999999</v>
      </c>
      <c r="L46" s="3">
        <v>37.456200000000003</v>
      </c>
      <c r="M46" s="3">
        <v>454.17099999999999</v>
      </c>
    </row>
    <row r="47" spans="1:13" x14ac:dyDescent="0.2">
      <c r="A47" s="3">
        <v>44</v>
      </c>
      <c r="B47" s="3">
        <v>9.6417000000000002</v>
      </c>
      <c r="C47" s="3">
        <v>486.48200000000003</v>
      </c>
      <c r="D47" s="3">
        <v>80.780900000000003</v>
      </c>
      <c r="E47" s="3">
        <v>425.08100000000002</v>
      </c>
      <c r="F47" s="3">
        <v>17.1052</v>
      </c>
      <c r="G47" s="3">
        <v>376.02</v>
      </c>
      <c r="H47" s="3">
        <v>-1.9471000000000001</v>
      </c>
      <c r="I47" s="3">
        <v>359.22699999999998</v>
      </c>
      <c r="J47" s="3">
        <v>23.664200000000001</v>
      </c>
      <c r="K47" s="3">
        <v>402.36399999999998</v>
      </c>
      <c r="L47" s="3">
        <v>37.071399999999997</v>
      </c>
      <c r="M47" s="3">
        <v>454.90300000000002</v>
      </c>
    </row>
    <row r="48" spans="1:13" x14ac:dyDescent="0.2">
      <c r="A48" s="3">
        <v>45</v>
      </c>
      <c r="B48" s="3">
        <v>11.064399999999999</v>
      </c>
      <c r="C48" s="3">
        <v>497.45699999999999</v>
      </c>
      <c r="D48" s="3">
        <v>81.0625</v>
      </c>
      <c r="E48" s="3">
        <v>425.97199999999998</v>
      </c>
      <c r="F48" s="3">
        <v>17.1554</v>
      </c>
      <c r="G48" s="3">
        <v>376.71199999999999</v>
      </c>
      <c r="H48" s="3">
        <v>-1.9671000000000001</v>
      </c>
      <c r="I48" s="3">
        <v>360.05799999999999</v>
      </c>
      <c r="J48" s="3">
        <v>22.8476</v>
      </c>
      <c r="K48" s="3">
        <v>403.33199999999999</v>
      </c>
      <c r="L48" s="3">
        <v>34.427100000000003</v>
      </c>
      <c r="M48" s="3">
        <v>456.33199999999999</v>
      </c>
    </row>
    <row r="49" spans="1:13" x14ac:dyDescent="0.2">
      <c r="A49" s="3">
        <v>46</v>
      </c>
      <c r="B49" s="3">
        <v>13.8171</v>
      </c>
      <c r="C49" s="3">
        <v>510.92599999999999</v>
      </c>
      <c r="D49" s="3">
        <v>81.343999999999994</v>
      </c>
      <c r="E49" s="3">
        <v>425.83699999999999</v>
      </c>
      <c r="F49" s="3">
        <v>17.205500000000001</v>
      </c>
      <c r="G49" s="3">
        <v>377.404</v>
      </c>
      <c r="H49" s="3">
        <v>-1.7206999999999999</v>
      </c>
      <c r="I49" s="3">
        <v>360.88900000000001</v>
      </c>
      <c r="J49" s="3">
        <v>23.507000000000001</v>
      </c>
      <c r="K49" s="3">
        <v>404.29899999999998</v>
      </c>
      <c r="L49" s="3">
        <v>30.9542</v>
      </c>
      <c r="M49" s="3">
        <v>458.803</v>
      </c>
    </row>
    <row r="50" spans="1:13" x14ac:dyDescent="0.2">
      <c r="A50" s="3">
        <v>47</v>
      </c>
      <c r="B50" s="3">
        <v>16.316600000000001</v>
      </c>
      <c r="C50" s="3">
        <v>510.99200000000002</v>
      </c>
      <c r="D50" s="3">
        <v>81.625600000000006</v>
      </c>
      <c r="E50" s="3">
        <v>422.125</v>
      </c>
      <c r="F50" s="3">
        <v>17.255700000000001</v>
      </c>
      <c r="G50" s="3">
        <v>378.09699999999998</v>
      </c>
      <c r="H50" s="3">
        <v>-2.1383999999999999</v>
      </c>
      <c r="I50" s="3">
        <v>361.721</v>
      </c>
      <c r="J50" s="3">
        <v>24.058199999999999</v>
      </c>
      <c r="K50" s="3">
        <v>405.26600000000002</v>
      </c>
      <c r="L50" s="3">
        <v>31.7104</v>
      </c>
      <c r="M50" s="3">
        <v>458.74099999999999</v>
      </c>
    </row>
    <row r="51" spans="1:13" x14ac:dyDescent="0.2">
      <c r="A51" s="3">
        <v>48</v>
      </c>
      <c r="B51" s="3">
        <v>20.010000000000002</v>
      </c>
      <c r="C51" s="3">
        <v>508.50900000000001</v>
      </c>
      <c r="D51" s="3">
        <v>81.9071</v>
      </c>
      <c r="E51" s="3">
        <v>426.12099999999998</v>
      </c>
      <c r="F51" s="3">
        <v>17.305900000000001</v>
      </c>
      <c r="G51" s="3">
        <v>378.78899999999999</v>
      </c>
      <c r="H51" s="3">
        <v>-1.7012</v>
      </c>
      <c r="I51" s="3">
        <v>362.55200000000002</v>
      </c>
      <c r="J51" s="3">
        <v>24.379899999999999</v>
      </c>
      <c r="K51" s="3">
        <v>406.23399999999998</v>
      </c>
      <c r="L51" s="3">
        <v>32.423900000000003</v>
      </c>
      <c r="M51" s="3">
        <v>458.678</v>
      </c>
    </row>
    <row r="52" spans="1:13" x14ac:dyDescent="0.2">
      <c r="A52" s="3">
        <v>49</v>
      </c>
      <c r="B52" s="3">
        <v>23.831700000000001</v>
      </c>
      <c r="C52" s="3">
        <v>504.59399999999999</v>
      </c>
      <c r="D52" s="3">
        <v>82.188699999999997</v>
      </c>
      <c r="E52" s="3">
        <v>429.89100000000002</v>
      </c>
      <c r="F52" s="3">
        <v>17.356000000000002</v>
      </c>
      <c r="G52" s="3">
        <v>379.48099999999999</v>
      </c>
      <c r="H52" s="3">
        <v>3.226</v>
      </c>
      <c r="I52" s="3">
        <v>363.38299999999998</v>
      </c>
      <c r="J52" s="3">
        <v>24.393699999999999</v>
      </c>
      <c r="K52" s="3">
        <v>407.20100000000002</v>
      </c>
      <c r="L52" s="3">
        <v>35.339799999999997</v>
      </c>
      <c r="M52" s="3">
        <v>458.61599999999999</v>
      </c>
    </row>
    <row r="53" spans="1:13" x14ac:dyDescent="0.2">
      <c r="A53" s="3">
        <v>50</v>
      </c>
      <c r="B53" s="3">
        <v>26.033100000000001</v>
      </c>
      <c r="C53" s="3">
        <v>500.84500000000003</v>
      </c>
      <c r="D53" s="3">
        <v>82.470299999999995</v>
      </c>
      <c r="E53" s="3">
        <v>430.995</v>
      </c>
      <c r="F53" s="3">
        <v>17.406199999999998</v>
      </c>
      <c r="G53" s="3">
        <v>380.173</v>
      </c>
      <c r="H53" s="3">
        <v>4.5674000000000001</v>
      </c>
      <c r="I53" s="3">
        <v>364.214</v>
      </c>
      <c r="J53" s="3">
        <v>24.646699999999999</v>
      </c>
      <c r="K53" s="3">
        <v>408.16800000000001</v>
      </c>
      <c r="L53" s="3">
        <v>35.421700000000001</v>
      </c>
      <c r="M53" s="3">
        <v>458.55399999999997</v>
      </c>
    </row>
    <row r="54" spans="1:13" x14ac:dyDescent="0.2">
      <c r="A54" s="3">
        <v>51</v>
      </c>
      <c r="B54" s="3">
        <v>26.7454</v>
      </c>
      <c r="C54" s="3">
        <v>497.327</v>
      </c>
      <c r="D54" s="3">
        <v>82.751800000000003</v>
      </c>
      <c r="E54" s="3">
        <v>448.904</v>
      </c>
      <c r="F54" s="3">
        <v>17.456399999999999</v>
      </c>
      <c r="G54" s="3">
        <v>380.86500000000001</v>
      </c>
      <c r="H54" s="3">
        <v>5.6505999999999998</v>
      </c>
      <c r="I54" s="3">
        <v>365.04500000000002</v>
      </c>
      <c r="J54" s="3">
        <v>25.565999999999999</v>
      </c>
      <c r="K54" s="3">
        <v>409.13600000000002</v>
      </c>
      <c r="L54" s="3">
        <v>31.8523</v>
      </c>
      <c r="M54" s="3">
        <v>458.49099999999999</v>
      </c>
    </row>
    <row r="55" spans="1:13" x14ac:dyDescent="0.2">
      <c r="A55" s="3">
        <v>52</v>
      </c>
      <c r="B55" s="3">
        <v>30.2697</v>
      </c>
      <c r="C55" s="3">
        <v>498.99099999999999</v>
      </c>
      <c r="D55" s="3">
        <v>83.0334</v>
      </c>
      <c r="E55" s="3">
        <v>447.42</v>
      </c>
      <c r="F55" s="3">
        <v>17.506499999999999</v>
      </c>
      <c r="G55" s="3">
        <v>381.55700000000002</v>
      </c>
      <c r="H55" s="3">
        <v>6.4048999999999996</v>
      </c>
      <c r="I55" s="3">
        <v>365.87700000000001</v>
      </c>
      <c r="J55" s="3">
        <v>25.180199999999999</v>
      </c>
      <c r="K55" s="3">
        <v>410.10300000000001</v>
      </c>
      <c r="L55" s="3">
        <v>27.329499999999999</v>
      </c>
      <c r="M55" s="3">
        <v>458.42899999999997</v>
      </c>
    </row>
    <row r="56" spans="1:13" x14ac:dyDescent="0.2">
      <c r="A56" s="3">
        <v>53</v>
      </c>
      <c r="B56" s="3">
        <v>33.302599999999998</v>
      </c>
      <c r="C56" s="3">
        <v>498.96199999999999</v>
      </c>
      <c r="D56" s="3">
        <v>83.314899999999994</v>
      </c>
      <c r="E56" s="3">
        <v>439.67200000000003</v>
      </c>
      <c r="F56" s="3">
        <v>17.556699999999999</v>
      </c>
      <c r="G56" s="3">
        <v>382.24900000000002</v>
      </c>
      <c r="H56" s="3">
        <v>-5.1260000000000003</v>
      </c>
      <c r="I56" s="3">
        <v>366.70800000000003</v>
      </c>
      <c r="J56" s="3">
        <v>25.946400000000001</v>
      </c>
      <c r="K56" s="3">
        <v>411.07</v>
      </c>
      <c r="L56" s="3">
        <v>24.485399999999998</v>
      </c>
      <c r="M56" s="3">
        <v>458.36700000000002</v>
      </c>
    </row>
    <row r="57" spans="1:13" x14ac:dyDescent="0.2">
      <c r="A57" s="3">
        <v>54</v>
      </c>
      <c r="B57" s="3">
        <v>32.878599999999999</v>
      </c>
      <c r="C57" s="3">
        <v>499.524</v>
      </c>
      <c r="D57" s="3">
        <v>83.596500000000006</v>
      </c>
      <c r="E57" s="3">
        <v>432.14699999999999</v>
      </c>
      <c r="F57" s="3">
        <v>17.6069</v>
      </c>
      <c r="G57" s="3">
        <v>382.94099999999997</v>
      </c>
      <c r="H57" s="3">
        <v>-3.6781000000000001</v>
      </c>
      <c r="I57" s="3">
        <v>367.53899999999999</v>
      </c>
      <c r="J57" s="3">
        <v>26.845400000000001</v>
      </c>
      <c r="K57" s="3">
        <v>412.03800000000001</v>
      </c>
      <c r="L57" s="3">
        <v>23.939900000000002</v>
      </c>
      <c r="M57" s="3">
        <v>454.87299999999999</v>
      </c>
    </row>
    <row r="58" spans="1:13" x14ac:dyDescent="0.2">
      <c r="A58" s="3">
        <v>55</v>
      </c>
      <c r="B58" s="3">
        <v>30.9587</v>
      </c>
      <c r="C58" s="3">
        <v>500.08600000000001</v>
      </c>
      <c r="D58" s="3">
        <v>87.322699999999998</v>
      </c>
      <c r="E58" s="3">
        <v>429.85700000000003</v>
      </c>
      <c r="F58" s="3">
        <v>17.657</v>
      </c>
      <c r="G58" s="3">
        <v>383.63299999999998</v>
      </c>
      <c r="H58" s="3">
        <v>-5.4147999999999996</v>
      </c>
      <c r="I58" s="3">
        <v>368.37</v>
      </c>
      <c r="J58" s="3">
        <v>27.5578</v>
      </c>
      <c r="K58" s="3">
        <v>413.005</v>
      </c>
      <c r="L58" s="3">
        <v>24.305</v>
      </c>
      <c r="M58" s="3">
        <v>450.161</v>
      </c>
    </row>
    <row r="59" spans="1:13" x14ac:dyDescent="0.2">
      <c r="A59" s="3">
        <v>56</v>
      </c>
      <c r="B59" s="3">
        <v>28.474699999999999</v>
      </c>
      <c r="C59" s="3">
        <v>500.64800000000002</v>
      </c>
      <c r="D59" s="3">
        <v>89.2988</v>
      </c>
      <c r="E59" s="3">
        <v>429.68</v>
      </c>
      <c r="F59" s="3">
        <v>17.7072</v>
      </c>
      <c r="G59" s="3">
        <v>384.32600000000002</v>
      </c>
      <c r="H59" s="3">
        <v>4.3200000000000002E-2</v>
      </c>
      <c r="I59" s="3">
        <v>369.20100000000002</v>
      </c>
      <c r="J59" s="3">
        <v>28.915500000000002</v>
      </c>
      <c r="K59" s="3">
        <v>415.67099999999999</v>
      </c>
      <c r="L59" s="3">
        <v>24.522300000000001</v>
      </c>
      <c r="M59" s="3">
        <v>453.22800000000001</v>
      </c>
    </row>
    <row r="60" spans="1:13" x14ac:dyDescent="0.2">
      <c r="A60" s="3">
        <v>57</v>
      </c>
      <c r="B60" s="3">
        <v>26.4221</v>
      </c>
      <c r="C60" s="3">
        <v>501.21</v>
      </c>
      <c r="D60" s="3">
        <v>90.233400000000003</v>
      </c>
      <c r="E60" s="3">
        <v>435.35700000000003</v>
      </c>
      <c r="F60" s="3">
        <v>17.757400000000001</v>
      </c>
      <c r="G60" s="3">
        <v>385.01799999999997</v>
      </c>
      <c r="H60" s="3">
        <v>2.4613</v>
      </c>
      <c r="I60" s="3">
        <v>370.03300000000002</v>
      </c>
      <c r="J60" s="3">
        <v>29.130500000000001</v>
      </c>
      <c r="K60" s="3">
        <v>418.52600000000001</v>
      </c>
      <c r="L60" s="3">
        <v>30.413</v>
      </c>
      <c r="M60" s="3">
        <v>452.52199999999999</v>
      </c>
    </row>
    <row r="61" spans="1:13" x14ac:dyDescent="0.2">
      <c r="A61" s="3">
        <v>58</v>
      </c>
      <c r="B61" s="3">
        <v>25.000699999999998</v>
      </c>
      <c r="C61" s="3">
        <v>501.77300000000002</v>
      </c>
      <c r="D61" s="3">
        <v>86.299099999999996</v>
      </c>
      <c r="E61" s="3">
        <v>442.73399999999998</v>
      </c>
      <c r="F61" s="3">
        <v>17.807500000000001</v>
      </c>
      <c r="G61" s="3">
        <v>385.71</v>
      </c>
      <c r="H61" s="3">
        <v>3.4447000000000001</v>
      </c>
      <c r="I61" s="3">
        <v>370.86399999999998</v>
      </c>
      <c r="J61" s="3">
        <v>29.848700000000001</v>
      </c>
      <c r="K61" s="3">
        <v>417.36900000000003</v>
      </c>
      <c r="L61" s="3">
        <v>32.366599999999998</v>
      </c>
      <c r="M61" s="3">
        <v>451.22699999999998</v>
      </c>
    </row>
    <row r="62" spans="1:13" x14ac:dyDescent="0.2">
      <c r="A62" s="3">
        <v>59</v>
      </c>
      <c r="B62" s="3">
        <v>24.015899999999998</v>
      </c>
      <c r="C62" s="3">
        <v>502.33499999999998</v>
      </c>
      <c r="D62" s="3">
        <v>83.331000000000003</v>
      </c>
      <c r="E62" s="3">
        <v>438.79500000000002</v>
      </c>
      <c r="F62" s="3">
        <v>17.857700000000001</v>
      </c>
      <c r="G62" s="3">
        <v>399.077</v>
      </c>
      <c r="H62" s="3">
        <v>3.6711</v>
      </c>
      <c r="I62" s="3">
        <v>371.69499999999999</v>
      </c>
      <c r="J62" s="3">
        <v>33.408799999999999</v>
      </c>
      <c r="K62" s="3">
        <v>422.47500000000002</v>
      </c>
      <c r="L62" s="3">
        <v>30.663900000000002</v>
      </c>
      <c r="M62" s="3">
        <v>451.65100000000001</v>
      </c>
    </row>
    <row r="63" spans="1:13" x14ac:dyDescent="0.2">
      <c r="A63" s="3">
        <v>60</v>
      </c>
      <c r="B63" s="3">
        <v>22.1235</v>
      </c>
      <c r="C63" s="3">
        <v>502.89699999999999</v>
      </c>
      <c r="D63" s="3">
        <v>82.475800000000007</v>
      </c>
      <c r="E63" s="3">
        <v>439.31</v>
      </c>
      <c r="F63" s="3">
        <v>18.910399999999999</v>
      </c>
      <c r="G63" s="3">
        <v>398.20100000000002</v>
      </c>
      <c r="H63" s="3">
        <v>4.1555</v>
      </c>
      <c r="I63" s="3">
        <v>372.52600000000001</v>
      </c>
      <c r="J63" s="3">
        <v>39.452300000000001</v>
      </c>
      <c r="K63" s="3">
        <v>426.40499999999997</v>
      </c>
      <c r="L63" s="3">
        <v>30.3812</v>
      </c>
      <c r="M63" s="3">
        <v>451.16699999999997</v>
      </c>
    </row>
    <row r="64" spans="1:13" x14ac:dyDescent="0.2">
      <c r="B64" s="3">
        <f t="shared" ref="B64:M64" si="0">AVERAGE(B3:B63)</f>
        <v>21.896788524590171</v>
      </c>
      <c r="C64" s="3">
        <f t="shared" si="0"/>
        <v>437.93372131147549</v>
      </c>
      <c r="D64" s="3">
        <f t="shared" si="0"/>
        <v>80.752227868852458</v>
      </c>
      <c r="E64" s="3">
        <f t="shared" si="0"/>
        <v>468.40683606557383</v>
      </c>
      <c r="F64" s="3">
        <f t="shared" si="0"/>
        <v>19.738249180327866</v>
      </c>
      <c r="G64" s="3">
        <f t="shared" si="0"/>
        <v>370.33644262295076</v>
      </c>
      <c r="H64" s="3">
        <f t="shared" si="0"/>
        <v>5.1693147540983615</v>
      </c>
      <c r="I64" s="3">
        <f t="shared" si="0"/>
        <v>349.1956393442623</v>
      </c>
      <c r="J64" s="3">
        <f t="shared" si="0"/>
        <v>28.09090983606557</v>
      </c>
      <c r="K64" s="3">
        <f t="shared" si="0"/>
        <v>411.6355901639343</v>
      </c>
      <c r="L64" s="3">
        <f t="shared" si="0"/>
        <v>36.907639344262279</v>
      </c>
      <c r="M64" s="3">
        <f t="shared" si="0"/>
        <v>452.27557377049175</v>
      </c>
    </row>
    <row r="65" spans="3:13" x14ac:dyDescent="0.2">
      <c r="C65" s="3">
        <f>C64-B64</f>
        <v>416.0369327868853</v>
      </c>
      <c r="E65" s="3">
        <f>E64-D64</f>
        <v>387.65460819672137</v>
      </c>
      <c r="G65" s="3">
        <f>G64-F64</f>
        <v>350.59819344262291</v>
      </c>
      <c r="I65" s="3">
        <f>I64-H64</f>
        <v>344.02632459016394</v>
      </c>
      <c r="K65" s="3">
        <f>K64-J64</f>
        <v>383.54468032786872</v>
      </c>
      <c r="M65" s="3">
        <f>M64-L64</f>
        <v>415.36793442622945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0517F-AC20-DC44-A219-831D6722B01D}">
  <dimension ref="A1:J16"/>
  <sheetViews>
    <sheetView workbookViewId="0"/>
  </sheetViews>
  <sheetFormatPr baseColWidth="10" defaultRowHeight="16" x14ac:dyDescent="0.2"/>
  <cols>
    <col min="1" max="1" width="15.6640625" style="3" bestFit="1" customWidth="1"/>
    <col min="2" max="2" width="14.83203125" style="3" bestFit="1" customWidth="1"/>
    <col min="3" max="3" width="13.6640625" style="3" bestFit="1" customWidth="1"/>
    <col min="4" max="16384" width="10.83203125" style="3"/>
  </cols>
  <sheetData>
    <row r="1" spans="1:10" x14ac:dyDescent="0.2">
      <c r="A1" s="3" t="s">
        <v>6</v>
      </c>
      <c r="B1" s="3" t="s">
        <v>9</v>
      </c>
      <c r="C1" s="3" t="s">
        <v>8</v>
      </c>
      <c r="F1" s="3" t="s">
        <v>4</v>
      </c>
      <c r="G1" s="3" t="s">
        <v>5</v>
      </c>
      <c r="I1" s="3" t="s">
        <v>0</v>
      </c>
      <c r="J1" s="3" t="s">
        <v>1</v>
      </c>
    </row>
    <row r="2" spans="1:10" x14ac:dyDescent="0.2">
      <c r="A2" s="6">
        <v>0</v>
      </c>
      <c r="B2" s="3">
        <f>'1'!C65</f>
        <v>416.0369327868853</v>
      </c>
      <c r="C2" s="3">
        <f t="shared" ref="C2:C7" si="0">($I$2*B2)+$J$2</f>
        <v>14.432453154296667</v>
      </c>
      <c r="F2" s="3">
        <f>[1]Tabelle3!$A$9</f>
        <v>443.11125573770505</v>
      </c>
      <c r="G2" s="3">
        <f>'[2]2.'!$M$128</f>
        <v>253.64859016393441</v>
      </c>
      <c r="H2" s="3">
        <v>0</v>
      </c>
      <c r="I2" s="3">
        <f>[1]Tabelle3!$D$9</f>
        <v>-0.53306792493068289</v>
      </c>
      <c r="J2" s="3">
        <f>[1]Tabelle3!$E$9</f>
        <v>236.20839760952759</v>
      </c>
    </row>
    <row r="3" spans="1:10" x14ac:dyDescent="0.2">
      <c r="A3" s="3">
        <v>0.2</v>
      </c>
      <c r="B3" s="3">
        <f>'1'!E65</f>
        <v>387.65460819672137</v>
      </c>
      <c r="C3" s="3">
        <f t="shared" si="0"/>
        <v>29.562160028284438</v>
      </c>
    </row>
    <row r="4" spans="1:10" x14ac:dyDescent="0.2">
      <c r="A4" s="3">
        <v>0.4</v>
      </c>
      <c r="B4" s="3">
        <f>'1'!G65</f>
        <v>350.59819344262291</v>
      </c>
      <c r="C4" s="3">
        <f t="shared" si="0"/>
        <v>49.315746146622445</v>
      </c>
    </row>
    <row r="5" spans="1:10" x14ac:dyDescent="0.2">
      <c r="A5" s="3">
        <v>0.6</v>
      </c>
      <c r="B5" s="3">
        <f>'1'!I65</f>
        <v>344.02632459016394</v>
      </c>
      <c r="C5" s="3">
        <f t="shared" si="0"/>
        <v>52.818998638719336</v>
      </c>
    </row>
    <row r="6" spans="1:10" x14ac:dyDescent="0.2">
      <c r="A6" s="3">
        <v>0.8</v>
      </c>
      <c r="B6" s="3">
        <f>'1'!K65</f>
        <v>383.54468032786872</v>
      </c>
      <c r="C6" s="3">
        <f t="shared" si="0"/>
        <v>31.753030748948504</v>
      </c>
    </row>
    <row r="7" spans="1:10" x14ac:dyDescent="0.2">
      <c r="A7" s="3">
        <v>1</v>
      </c>
      <c r="B7" s="3">
        <f>'1'!M65</f>
        <v>415.36793442622945</v>
      </c>
      <c r="C7" s="3">
        <f t="shared" si="0"/>
        <v>14.789074722193504</v>
      </c>
    </row>
    <row r="11" spans="1:10" x14ac:dyDescent="0.2">
      <c r="B11" s="3">
        <v>0</v>
      </c>
      <c r="C11" s="3">
        <f t="shared" ref="C11:C16" si="1">C2</f>
        <v>14.432453154296667</v>
      </c>
    </row>
    <row r="12" spans="1:10" x14ac:dyDescent="0.2">
      <c r="B12" s="3">
        <v>0.2</v>
      </c>
      <c r="C12" s="3">
        <f t="shared" si="1"/>
        <v>29.562160028284438</v>
      </c>
    </row>
    <row r="13" spans="1:10" x14ac:dyDescent="0.2">
      <c r="B13" s="3">
        <v>0.4</v>
      </c>
      <c r="C13" s="3">
        <f t="shared" si="1"/>
        <v>49.315746146622445</v>
      </c>
    </row>
    <row r="14" spans="1:10" x14ac:dyDescent="0.2">
      <c r="B14" s="3">
        <v>0.6</v>
      </c>
      <c r="C14" s="3">
        <f t="shared" si="1"/>
        <v>52.818998638719336</v>
      </c>
    </row>
    <row r="15" spans="1:10" x14ac:dyDescent="0.2">
      <c r="B15" s="3">
        <v>0.8</v>
      </c>
      <c r="C15" s="3">
        <f t="shared" si="1"/>
        <v>31.753030748948504</v>
      </c>
    </row>
    <row r="16" spans="1:10" x14ac:dyDescent="0.2">
      <c r="B16" s="3">
        <v>1</v>
      </c>
      <c r="C16" s="3">
        <f t="shared" si="1"/>
        <v>14.789074722193504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28"/>
  <sheetViews>
    <sheetView workbookViewId="0">
      <selection activeCell="Q1" sqref="Q1:S1"/>
    </sheetView>
  </sheetViews>
  <sheetFormatPr baseColWidth="10" defaultRowHeight="15" x14ac:dyDescent="0.2"/>
  <cols>
    <col min="17" max="17" width="14.1640625" bestFit="1" customWidth="1"/>
    <col min="18" max="18" width="13.33203125" bestFit="1" customWidth="1"/>
    <col min="19" max="19" width="12.5" bestFit="1" customWidth="1"/>
  </cols>
  <sheetData>
    <row r="1" spans="1:19" x14ac:dyDescent="0.2">
      <c r="B1" s="1">
        <v>0</v>
      </c>
      <c r="D1" s="2">
        <v>2E-3</v>
      </c>
      <c r="F1" s="2">
        <v>4.0000000000000001E-3</v>
      </c>
      <c r="H1" s="2">
        <v>6.0000000000000001E-3</v>
      </c>
      <c r="J1" s="2">
        <v>8.0000000000000002E-3</v>
      </c>
      <c r="L1" s="1">
        <v>0.01</v>
      </c>
      <c r="Q1" t="s">
        <v>6</v>
      </c>
      <c r="R1" t="s">
        <v>7</v>
      </c>
      <c r="S1" t="s">
        <v>8</v>
      </c>
    </row>
    <row r="2" spans="1:19" x14ac:dyDescent="0.2">
      <c r="A2">
        <v>0</v>
      </c>
      <c r="B2">
        <v>105.378</v>
      </c>
      <c r="C2">
        <v>543.048</v>
      </c>
      <c r="D2">
        <v>-8.0259</v>
      </c>
      <c r="E2">
        <v>393.44400000000002</v>
      </c>
      <c r="F2">
        <v>73.631299999999996</v>
      </c>
      <c r="G2">
        <v>478.17599999999999</v>
      </c>
      <c r="H2">
        <v>43.750900000000001</v>
      </c>
      <c r="I2">
        <v>405.93900000000002</v>
      </c>
      <c r="J2">
        <v>43.917499999999997</v>
      </c>
      <c r="K2">
        <v>425.26799999999997</v>
      </c>
      <c r="L2">
        <v>95.856499999999997</v>
      </c>
      <c r="M2">
        <v>483.99900000000002</v>
      </c>
      <c r="Q2">
        <v>0</v>
      </c>
      <c r="R2">
        <f>C64</f>
        <v>452.78285901639333</v>
      </c>
      <c r="S2">
        <f>('3.'!$O$2*'2.'!R2)+'3.'!$P$2</f>
        <v>2.821019115286731</v>
      </c>
    </row>
    <row r="3" spans="1:19" x14ac:dyDescent="0.2">
      <c r="A3">
        <v>1</v>
      </c>
      <c r="B3">
        <v>110.51</v>
      </c>
      <c r="C3">
        <v>540.87300000000005</v>
      </c>
      <c r="D3">
        <v>-8.3155000000000001</v>
      </c>
      <c r="E3">
        <v>395.49099999999999</v>
      </c>
      <c r="F3">
        <v>81.501800000000003</v>
      </c>
      <c r="G3">
        <v>475.02</v>
      </c>
      <c r="H3">
        <v>49.872700000000002</v>
      </c>
      <c r="I3">
        <v>401.142</v>
      </c>
      <c r="J3">
        <v>38.250799999999998</v>
      </c>
      <c r="K3">
        <v>417.74400000000003</v>
      </c>
      <c r="L3">
        <v>91.053200000000004</v>
      </c>
      <c r="M3">
        <v>499.52</v>
      </c>
      <c r="Q3">
        <v>0.2</v>
      </c>
      <c r="R3">
        <f>E64</f>
        <v>404.76368688524587</v>
      </c>
      <c r="S3">
        <f>('3.'!$O$2*'2.'!R3)+'3.'!$P$2</f>
        <v>26.254726620899277</v>
      </c>
    </row>
    <row r="4" spans="1:19" x14ac:dyDescent="0.2">
      <c r="A4">
        <v>2</v>
      </c>
      <c r="B4">
        <v>108.663</v>
      </c>
      <c r="C4">
        <v>537.673</v>
      </c>
      <c r="D4">
        <v>-5.4928999999999997</v>
      </c>
      <c r="E4">
        <v>387.03899999999999</v>
      </c>
      <c r="F4">
        <v>105.934</v>
      </c>
      <c r="G4">
        <v>457.94400000000002</v>
      </c>
      <c r="H4">
        <v>50.763800000000003</v>
      </c>
      <c r="I4">
        <v>399.17099999999999</v>
      </c>
      <c r="J4">
        <v>26.3414</v>
      </c>
      <c r="K4">
        <v>419.654</v>
      </c>
      <c r="L4">
        <v>86.249899999999997</v>
      </c>
      <c r="M4">
        <v>500.15899999999999</v>
      </c>
      <c r="Q4">
        <v>0.4</v>
      </c>
      <c r="R4">
        <f>G64</f>
        <v>403.42363934426243</v>
      </c>
      <c r="S4">
        <f>('3.'!$O$2*'2.'!R4)+'3.'!$P$2</f>
        <v>26.908679630194342</v>
      </c>
    </row>
    <row r="5" spans="1:19" x14ac:dyDescent="0.2">
      <c r="A5">
        <v>3</v>
      </c>
      <c r="B5">
        <v>107.712</v>
      </c>
      <c r="C5">
        <v>538.02800000000002</v>
      </c>
      <c r="D5">
        <v>-6.8129</v>
      </c>
      <c r="E5">
        <v>392.72</v>
      </c>
      <c r="F5">
        <v>79.717200000000005</v>
      </c>
      <c r="G5">
        <v>456.34699999999998</v>
      </c>
      <c r="H5">
        <v>56.892299999999999</v>
      </c>
      <c r="I5">
        <v>400.26499999999999</v>
      </c>
      <c r="J5">
        <v>12.4956</v>
      </c>
      <c r="K5">
        <v>421.56400000000002</v>
      </c>
      <c r="L5">
        <v>81.446600000000004</v>
      </c>
      <c r="M5">
        <v>478.36200000000002</v>
      </c>
      <c r="Q5">
        <v>0.6</v>
      </c>
      <c r="R5">
        <f>I64</f>
        <v>386.52761147540991</v>
      </c>
      <c r="S5">
        <f>('3.'!$O$2*'2.'!R5)+'3.'!$P$2</f>
        <v>35.154064910973574</v>
      </c>
    </row>
    <row r="6" spans="1:19" x14ac:dyDescent="0.2">
      <c r="A6">
        <v>4</v>
      </c>
      <c r="B6">
        <v>106.761</v>
      </c>
      <c r="C6">
        <v>537.06600000000003</v>
      </c>
      <c r="D6">
        <v>-9.2167999999999992</v>
      </c>
      <c r="E6">
        <v>395.03199999999998</v>
      </c>
      <c r="F6">
        <v>62.3795</v>
      </c>
      <c r="G6">
        <v>460.37900000000002</v>
      </c>
      <c r="H6">
        <v>57.661700000000003</v>
      </c>
      <c r="I6">
        <v>401.36</v>
      </c>
      <c r="J6">
        <v>2.4437000000000002</v>
      </c>
      <c r="K6">
        <v>423.47399999999999</v>
      </c>
      <c r="L6">
        <v>76.6434</v>
      </c>
      <c r="M6">
        <v>468.774</v>
      </c>
      <c r="Q6">
        <v>0.8</v>
      </c>
      <c r="R6">
        <f>K64</f>
        <v>429.01198032786874</v>
      </c>
      <c r="S6">
        <f>('3.'!$O$2*'2.'!R6)+'3.'!$P$2</f>
        <v>14.421381920728805</v>
      </c>
    </row>
    <row r="7" spans="1:19" x14ac:dyDescent="0.2">
      <c r="A7">
        <v>5</v>
      </c>
      <c r="B7">
        <v>105.81</v>
      </c>
      <c r="C7">
        <v>538.26400000000001</v>
      </c>
      <c r="D7">
        <v>-8.9956999999999994</v>
      </c>
      <c r="E7">
        <v>392.488</v>
      </c>
      <c r="F7">
        <v>69.165300000000002</v>
      </c>
      <c r="G7">
        <v>450.04899999999998</v>
      </c>
      <c r="H7">
        <v>55.416800000000002</v>
      </c>
      <c r="I7">
        <v>402.45499999999998</v>
      </c>
      <c r="J7">
        <v>4.9179000000000004</v>
      </c>
      <c r="K7">
        <v>425.38299999999998</v>
      </c>
      <c r="L7">
        <v>71.840100000000007</v>
      </c>
      <c r="M7">
        <v>469.82299999999998</v>
      </c>
      <c r="Q7">
        <v>1</v>
      </c>
      <c r="R7">
        <f>M64</f>
        <v>422.22185081967206</v>
      </c>
      <c r="S7">
        <f>('3.'!$O$2*'2.'!R7)+'3.'!$P$2</f>
        <v>17.735014825222351</v>
      </c>
    </row>
    <row r="8" spans="1:19" x14ac:dyDescent="0.2">
      <c r="A8">
        <v>6</v>
      </c>
      <c r="B8">
        <v>104.85899999999999</v>
      </c>
      <c r="C8">
        <v>535.74400000000003</v>
      </c>
      <c r="D8">
        <v>-7.2384000000000004</v>
      </c>
      <c r="E8">
        <v>395.435</v>
      </c>
      <c r="F8">
        <v>70.781899999999993</v>
      </c>
      <c r="G8">
        <v>451.46100000000001</v>
      </c>
      <c r="H8">
        <v>46.487000000000002</v>
      </c>
      <c r="I8">
        <v>403.54899999999998</v>
      </c>
      <c r="J8">
        <v>1.9444999999999999</v>
      </c>
      <c r="K8">
        <v>427.29300000000001</v>
      </c>
      <c r="L8">
        <v>67.036799999999999</v>
      </c>
      <c r="M8">
        <v>460.70699999999999</v>
      </c>
    </row>
    <row r="9" spans="1:19" x14ac:dyDescent="0.2">
      <c r="A9">
        <v>7</v>
      </c>
      <c r="B9">
        <v>103.908</v>
      </c>
      <c r="C9">
        <v>535.36699999999996</v>
      </c>
      <c r="D9">
        <v>-8.7010000000000005</v>
      </c>
      <c r="E9">
        <v>392.33100000000002</v>
      </c>
      <c r="F9">
        <v>59.7166</v>
      </c>
      <c r="G9">
        <v>452.87200000000001</v>
      </c>
      <c r="H9">
        <v>44.298999999999999</v>
      </c>
      <c r="I9">
        <v>404.64400000000001</v>
      </c>
      <c r="J9">
        <v>15.7294</v>
      </c>
      <c r="K9">
        <v>429.20299999999997</v>
      </c>
      <c r="L9">
        <v>61.990299999999998</v>
      </c>
      <c r="M9">
        <v>464.815</v>
      </c>
    </row>
    <row r="10" spans="1:19" x14ac:dyDescent="0.2">
      <c r="A10">
        <v>8</v>
      </c>
      <c r="B10">
        <v>102.95699999999999</v>
      </c>
      <c r="C10">
        <v>540.68799999999999</v>
      </c>
      <c r="D10">
        <v>-4.6082999999999998</v>
      </c>
      <c r="E10">
        <v>394.92899999999997</v>
      </c>
      <c r="F10">
        <v>68.925399999999996</v>
      </c>
      <c r="G10">
        <v>454.28399999999999</v>
      </c>
      <c r="H10">
        <v>53.3125</v>
      </c>
      <c r="I10">
        <v>405.73899999999998</v>
      </c>
      <c r="J10">
        <v>36.628300000000003</v>
      </c>
      <c r="K10">
        <v>431.113</v>
      </c>
      <c r="L10">
        <v>65.570599999999999</v>
      </c>
      <c r="M10">
        <v>483.70600000000002</v>
      </c>
    </row>
    <row r="11" spans="1:19" x14ac:dyDescent="0.2">
      <c r="A11">
        <v>9</v>
      </c>
      <c r="B11">
        <v>102.006</v>
      </c>
      <c r="C11">
        <v>545.51900000000001</v>
      </c>
      <c r="D11">
        <v>5.4546999999999999</v>
      </c>
      <c r="E11">
        <v>394.423</v>
      </c>
      <c r="F11">
        <v>68.102599999999995</v>
      </c>
      <c r="G11">
        <v>455.69600000000003</v>
      </c>
      <c r="H11">
        <v>53.236400000000003</v>
      </c>
      <c r="I11">
        <v>406.834</v>
      </c>
      <c r="J11">
        <v>11.988300000000001</v>
      </c>
      <c r="K11">
        <v>433.02300000000002</v>
      </c>
      <c r="L11">
        <v>70.386499999999998</v>
      </c>
      <c r="M11">
        <v>473.02499999999998</v>
      </c>
    </row>
    <row r="12" spans="1:19" x14ac:dyDescent="0.2">
      <c r="A12">
        <v>10</v>
      </c>
      <c r="B12">
        <v>101.05500000000001</v>
      </c>
      <c r="C12">
        <v>547.05600000000004</v>
      </c>
      <c r="D12">
        <v>7.4922000000000004</v>
      </c>
      <c r="E12">
        <v>394.642</v>
      </c>
      <c r="F12">
        <v>67.279799999999994</v>
      </c>
      <c r="G12">
        <v>457.108</v>
      </c>
      <c r="H12">
        <v>46.921999999999997</v>
      </c>
      <c r="I12">
        <v>407.928</v>
      </c>
      <c r="J12">
        <v>13.0021</v>
      </c>
      <c r="K12">
        <v>449.20100000000002</v>
      </c>
      <c r="L12">
        <v>77.074700000000007</v>
      </c>
      <c r="M12">
        <v>474.82</v>
      </c>
    </row>
    <row r="13" spans="1:19" x14ac:dyDescent="0.2">
      <c r="A13">
        <v>11</v>
      </c>
      <c r="B13">
        <v>100.104</v>
      </c>
      <c r="C13">
        <v>545.63300000000004</v>
      </c>
      <c r="D13">
        <v>12.3767</v>
      </c>
      <c r="E13">
        <v>394.86</v>
      </c>
      <c r="F13">
        <v>66.456999999999994</v>
      </c>
      <c r="G13">
        <v>458.52</v>
      </c>
      <c r="H13">
        <v>41.622500000000002</v>
      </c>
      <c r="I13">
        <v>409.02300000000002</v>
      </c>
      <c r="J13">
        <v>16.996099999999998</v>
      </c>
      <c r="K13">
        <v>476.44499999999999</v>
      </c>
      <c r="L13">
        <v>79.690799999999996</v>
      </c>
      <c r="M13">
        <v>486.61099999999999</v>
      </c>
    </row>
    <row r="14" spans="1:19" x14ac:dyDescent="0.2">
      <c r="A14">
        <v>12</v>
      </c>
      <c r="B14">
        <v>99.152500000000003</v>
      </c>
      <c r="C14">
        <v>540.495</v>
      </c>
      <c r="D14">
        <v>6.2111999999999998</v>
      </c>
      <c r="E14">
        <v>395.07900000000001</v>
      </c>
      <c r="F14">
        <v>65.634200000000007</v>
      </c>
      <c r="G14">
        <v>459.93200000000002</v>
      </c>
      <c r="H14">
        <v>40.799799999999998</v>
      </c>
      <c r="I14">
        <v>410.11799999999999</v>
      </c>
      <c r="J14">
        <v>11.1782</v>
      </c>
      <c r="K14">
        <v>490.99599999999998</v>
      </c>
      <c r="L14">
        <v>74.252099999999999</v>
      </c>
      <c r="M14">
        <v>490.005</v>
      </c>
    </row>
    <row r="15" spans="1:19" x14ac:dyDescent="0.2">
      <c r="A15">
        <v>13</v>
      </c>
      <c r="B15">
        <v>98.201400000000007</v>
      </c>
      <c r="C15">
        <v>538.80499999999995</v>
      </c>
      <c r="D15">
        <v>1.3837999999999999</v>
      </c>
      <c r="E15">
        <v>395.29700000000003</v>
      </c>
      <c r="F15">
        <v>64.811400000000006</v>
      </c>
      <c r="G15">
        <v>461.34399999999999</v>
      </c>
      <c r="H15">
        <v>40.611199999999997</v>
      </c>
      <c r="I15">
        <v>411.21199999999999</v>
      </c>
      <c r="J15">
        <v>11.601599999999999</v>
      </c>
      <c r="K15">
        <v>476.892</v>
      </c>
      <c r="L15">
        <v>83.189099999999996</v>
      </c>
      <c r="M15">
        <v>491.20800000000003</v>
      </c>
    </row>
    <row r="16" spans="1:19" x14ac:dyDescent="0.2">
      <c r="A16">
        <v>14</v>
      </c>
      <c r="B16">
        <v>97.250299999999996</v>
      </c>
      <c r="C16">
        <v>542.87400000000002</v>
      </c>
      <c r="D16">
        <v>0.81379999999999997</v>
      </c>
      <c r="E16">
        <v>395.51600000000002</v>
      </c>
      <c r="F16">
        <v>63.988700000000001</v>
      </c>
      <c r="G16">
        <v>462.75599999999997</v>
      </c>
      <c r="H16">
        <v>39.317799999999998</v>
      </c>
      <c r="I16">
        <v>412.30700000000002</v>
      </c>
      <c r="J16">
        <v>6.6938000000000004</v>
      </c>
      <c r="K16">
        <v>468.39100000000002</v>
      </c>
      <c r="L16">
        <v>80.834500000000006</v>
      </c>
      <c r="M16">
        <v>514.14099999999996</v>
      </c>
    </row>
    <row r="17" spans="1:13" x14ac:dyDescent="0.2">
      <c r="A17">
        <v>15</v>
      </c>
      <c r="B17">
        <v>96.299300000000002</v>
      </c>
      <c r="C17">
        <v>546.197</v>
      </c>
      <c r="D17">
        <v>1.5711999999999999</v>
      </c>
      <c r="E17">
        <v>395.73500000000001</v>
      </c>
      <c r="F17">
        <v>63.165900000000001</v>
      </c>
      <c r="G17">
        <v>464.16699999999997</v>
      </c>
      <c r="H17">
        <v>42.389699999999998</v>
      </c>
      <c r="I17">
        <v>413.40199999999999</v>
      </c>
      <c r="J17">
        <v>10.4122</v>
      </c>
      <c r="K17">
        <v>460.98</v>
      </c>
      <c r="L17">
        <v>72.296400000000006</v>
      </c>
      <c r="M17">
        <v>522.92499999999995</v>
      </c>
    </row>
    <row r="18" spans="1:13" x14ac:dyDescent="0.2">
      <c r="A18">
        <v>16</v>
      </c>
      <c r="B18">
        <v>95.348200000000006</v>
      </c>
      <c r="C18">
        <v>554.58699999999999</v>
      </c>
      <c r="D18">
        <v>6.4946999999999999</v>
      </c>
      <c r="E18">
        <v>395.95299999999997</v>
      </c>
      <c r="F18">
        <v>62.3431</v>
      </c>
      <c r="G18">
        <v>465.57900000000001</v>
      </c>
      <c r="H18">
        <v>44.572499999999998</v>
      </c>
      <c r="I18">
        <v>414.49700000000001</v>
      </c>
      <c r="J18">
        <v>13.7536</v>
      </c>
      <c r="K18">
        <v>453.971</v>
      </c>
      <c r="L18">
        <v>70.597899999999996</v>
      </c>
      <c r="M18">
        <v>525.26</v>
      </c>
    </row>
    <row r="19" spans="1:13" x14ac:dyDescent="0.2">
      <c r="A19">
        <v>17</v>
      </c>
      <c r="B19">
        <v>94.397099999999995</v>
      </c>
      <c r="C19">
        <v>560</v>
      </c>
      <c r="D19">
        <v>5.9755000000000003</v>
      </c>
      <c r="E19">
        <v>396.17200000000003</v>
      </c>
      <c r="F19">
        <v>61.520299999999999</v>
      </c>
      <c r="G19">
        <v>456.67200000000003</v>
      </c>
      <c r="H19">
        <v>46.661099999999998</v>
      </c>
      <c r="I19">
        <v>415.59100000000001</v>
      </c>
      <c r="J19">
        <v>15.1547</v>
      </c>
      <c r="K19">
        <v>446.26600000000002</v>
      </c>
      <c r="L19">
        <v>61.9786</v>
      </c>
      <c r="M19">
        <v>471.80200000000002</v>
      </c>
    </row>
    <row r="20" spans="1:13" x14ac:dyDescent="0.2">
      <c r="A20">
        <v>18</v>
      </c>
      <c r="B20">
        <v>93.445999999999998</v>
      </c>
      <c r="C20">
        <v>560.81200000000001</v>
      </c>
      <c r="D20">
        <v>-1.4872000000000001</v>
      </c>
      <c r="E20">
        <v>396.39</v>
      </c>
      <c r="F20">
        <v>60.697499999999998</v>
      </c>
      <c r="G20">
        <v>458.06200000000001</v>
      </c>
      <c r="H20">
        <v>50.510800000000003</v>
      </c>
      <c r="I20">
        <v>416.68599999999998</v>
      </c>
      <c r="J20">
        <v>10.634</v>
      </c>
      <c r="K20">
        <v>449.351</v>
      </c>
      <c r="L20">
        <v>56.347999999999999</v>
      </c>
      <c r="M20">
        <v>464.709</v>
      </c>
    </row>
    <row r="21" spans="1:13" x14ac:dyDescent="0.2">
      <c r="A21">
        <v>19</v>
      </c>
      <c r="B21">
        <v>92.495000000000005</v>
      </c>
      <c r="C21">
        <v>557.88499999999999</v>
      </c>
      <c r="D21">
        <v>-6.5867000000000004</v>
      </c>
      <c r="E21">
        <v>396.60899999999998</v>
      </c>
      <c r="F21">
        <v>59.874699999999997</v>
      </c>
      <c r="G21">
        <v>479.92200000000003</v>
      </c>
      <c r="H21">
        <v>60.869199999999999</v>
      </c>
      <c r="I21">
        <v>417.78100000000001</v>
      </c>
      <c r="J21">
        <v>5.0086000000000004</v>
      </c>
      <c r="K21">
        <v>465.30700000000002</v>
      </c>
      <c r="L21">
        <v>57.723100000000002</v>
      </c>
      <c r="M21">
        <v>458.072</v>
      </c>
    </row>
    <row r="22" spans="1:13" x14ac:dyDescent="0.2">
      <c r="A22">
        <v>20</v>
      </c>
      <c r="B22">
        <v>91.543899999999994</v>
      </c>
      <c r="C22">
        <v>556.76</v>
      </c>
      <c r="D22">
        <v>-4.2887000000000004</v>
      </c>
      <c r="E22">
        <v>396.82799999999997</v>
      </c>
      <c r="F22">
        <v>59.051900000000003</v>
      </c>
      <c r="G22">
        <v>471.77</v>
      </c>
      <c r="H22">
        <v>44.134999999999998</v>
      </c>
      <c r="I22">
        <v>418.87599999999998</v>
      </c>
      <c r="J22">
        <v>4.4389000000000003</v>
      </c>
      <c r="K22">
        <v>458.38099999999997</v>
      </c>
      <c r="L22">
        <v>60.090899999999998</v>
      </c>
      <c r="M22">
        <v>454.327</v>
      </c>
    </row>
    <row r="23" spans="1:13" x14ac:dyDescent="0.2">
      <c r="A23">
        <v>21</v>
      </c>
      <c r="B23">
        <v>90.592799999999997</v>
      </c>
      <c r="C23">
        <v>547.99599999999998</v>
      </c>
      <c r="D23">
        <v>-1.1241000000000001</v>
      </c>
      <c r="E23">
        <v>397.04599999999999</v>
      </c>
      <c r="F23">
        <v>58.229100000000003</v>
      </c>
      <c r="G23">
        <v>466.392</v>
      </c>
      <c r="H23">
        <v>35.518999999999998</v>
      </c>
      <c r="I23">
        <v>419.97</v>
      </c>
      <c r="J23">
        <v>8.2106999999999992</v>
      </c>
      <c r="K23">
        <v>439.935</v>
      </c>
      <c r="L23">
        <v>67.576300000000003</v>
      </c>
      <c r="M23">
        <v>456.01499999999999</v>
      </c>
    </row>
    <row r="24" spans="1:13" x14ac:dyDescent="0.2">
      <c r="A24">
        <v>22</v>
      </c>
      <c r="B24">
        <v>89.6417</v>
      </c>
      <c r="C24">
        <v>542.76099999999997</v>
      </c>
      <c r="D24">
        <v>-2.202</v>
      </c>
      <c r="E24">
        <v>397.26499999999999</v>
      </c>
      <c r="F24">
        <v>57.406300000000002</v>
      </c>
      <c r="G24">
        <v>467.339</v>
      </c>
      <c r="H24">
        <v>46.424700000000001</v>
      </c>
      <c r="I24">
        <v>421.065</v>
      </c>
      <c r="J24">
        <v>10.408899999999999</v>
      </c>
      <c r="K24">
        <v>429.83699999999999</v>
      </c>
      <c r="L24">
        <v>73.246600000000001</v>
      </c>
      <c r="M24">
        <v>461.46600000000001</v>
      </c>
    </row>
    <row r="25" spans="1:13" x14ac:dyDescent="0.2">
      <c r="A25">
        <v>23</v>
      </c>
      <c r="B25">
        <v>88.690700000000007</v>
      </c>
      <c r="C25">
        <v>544.55100000000004</v>
      </c>
      <c r="D25">
        <v>-5.0963000000000003</v>
      </c>
      <c r="E25">
        <v>397.483</v>
      </c>
      <c r="F25">
        <v>56.583500000000001</v>
      </c>
      <c r="G25">
        <v>474.22</v>
      </c>
      <c r="H25">
        <v>47.369100000000003</v>
      </c>
      <c r="I25">
        <v>422.16</v>
      </c>
      <c r="J25">
        <v>5.3662999999999998</v>
      </c>
      <c r="K25">
        <v>420.072</v>
      </c>
      <c r="L25">
        <v>65.864199999999997</v>
      </c>
      <c r="M25">
        <v>461.35599999999999</v>
      </c>
    </row>
    <row r="26" spans="1:13" x14ac:dyDescent="0.2">
      <c r="A26">
        <v>24</v>
      </c>
      <c r="B26">
        <v>87.739599999999996</v>
      </c>
      <c r="C26">
        <v>542.62699999999995</v>
      </c>
      <c r="D26">
        <v>-7.3879000000000001</v>
      </c>
      <c r="E26">
        <v>397.702</v>
      </c>
      <c r="F26">
        <v>55.7607</v>
      </c>
      <c r="G26">
        <v>477.07</v>
      </c>
      <c r="H26">
        <v>34.134799999999998</v>
      </c>
      <c r="I26">
        <v>423.25400000000002</v>
      </c>
      <c r="J26">
        <v>5.2245999999999997</v>
      </c>
      <c r="K26">
        <v>417.83699999999999</v>
      </c>
      <c r="L26">
        <v>55.887099999999997</v>
      </c>
      <c r="M26">
        <v>470.04599999999999</v>
      </c>
    </row>
    <row r="27" spans="1:13" x14ac:dyDescent="0.2">
      <c r="A27">
        <v>25</v>
      </c>
      <c r="B27">
        <v>86.788499999999999</v>
      </c>
      <c r="C27">
        <v>538.625</v>
      </c>
      <c r="D27">
        <v>-6.6520000000000001</v>
      </c>
      <c r="E27">
        <v>397.92099999999999</v>
      </c>
      <c r="F27">
        <v>54.938000000000002</v>
      </c>
      <c r="G27">
        <v>473.18</v>
      </c>
      <c r="H27">
        <v>32.424999999999997</v>
      </c>
      <c r="I27">
        <v>424.34899999999999</v>
      </c>
      <c r="J27">
        <v>5.5023999999999997</v>
      </c>
      <c r="K27">
        <v>419.92200000000003</v>
      </c>
      <c r="L27">
        <v>53.844099999999997</v>
      </c>
      <c r="M27">
        <v>479.45400000000001</v>
      </c>
    </row>
    <row r="28" spans="1:13" x14ac:dyDescent="0.2">
      <c r="A28">
        <v>26</v>
      </c>
      <c r="B28">
        <v>85.837400000000002</v>
      </c>
      <c r="C28">
        <v>535.173</v>
      </c>
      <c r="D28">
        <v>-6.3470000000000004</v>
      </c>
      <c r="E28">
        <v>398.13900000000001</v>
      </c>
      <c r="F28">
        <v>54.115200000000002</v>
      </c>
      <c r="G28">
        <v>458.79300000000001</v>
      </c>
      <c r="H28">
        <v>34.445599999999999</v>
      </c>
      <c r="I28">
        <v>425.44400000000002</v>
      </c>
      <c r="J28">
        <v>6.6262999999999996</v>
      </c>
      <c r="K28">
        <v>421.238</v>
      </c>
      <c r="L28">
        <v>50.404800000000002</v>
      </c>
      <c r="M28">
        <v>482.07799999999997</v>
      </c>
    </row>
    <row r="29" spans="1:13" x14ac:dyDescent="0.2">
      <c r="A29">
        <v>27</v>
      </c>
      <c r="B29">
        <v>84.886399999999995</v>
      </c>
      <c r="C29">
        <v>534.54700000000003</v>
      </c>
      <c r="D29">
        <v>-5.2987000000000002</v>
      </c>
      <c r="E29">
        <v>398.358</v>
      </c>
      <c r="F29">
        <v>53.292400000000001</v>
      </c>
      <c r="G29">
        <v>450.08100000000002</v>
      </c>
      <c r="H29">
        <v>38.3369</v>
      </c>
      <c r="I29">
        <v>426.53899999999999</v>
      </c>
      <c r="J29">
        <v>10.1067</v>
      </c>
      <c r="K29">
        <v>417.65699999999998</v>
      </c>
      <c r="L29">
        <v>50.296399999999998</v>
      </c>
      <c r="M29">
        <v>483.21800000000002</v>
      </c>
    </row>
    <row r="30" spans="1:13" x14ac:dyDescent="0.2">
      <c r="A30">
        <v>28</v>
      </c>
      <c r="B30">
        <v>83.935299999999998</v>
      </c>
      <c r="C30">
        <v>536.44100000000003</v>
      </c>
      <c r="D30">
        <v>-4.9537000000000004</v>
      </c>
      <c r="E30">
        <v>398.57600000000002</v>
      </c>
      <c r="F30">
        <v>52.4696</v>
      </c>
      <c r="G30">
        <v>443.88600000000002</v>
      </c>
      <c r="H30">
        <v>47.652099999999997</v>
      </c>
      <c r="I30">
        <v>427.63299999999998</v>
      </c>
      <c r="J30">
        <v>11.023099999999999</v>
      </c>
      <c r="K30">
        <v>412.11599999999999</v>
      </c>
      <c r="L30">
        <v>52.662599999999998</v>
      </c>
      <c r="M30">
        <v>481.53899999999999</v>
      </c>
    </row>
    <row r="31" spans="1:13" x14ac:dyDescent="0.2">
      <c r="A31">
        <v>29</v>
      </c>
      <c r="B31">
        <v>84.463999999999999</v>
      </c>
      <c r="C31">
        <v>537.01</v>
      </c>
      <c r="D31">
        <v>-2.8965999999999998</v>
      </c>
      <c r="E31">
        <v>398.79500000000002</v>
      </c>
      <c r="F31">
        <v>51.646799999999999</v>
      </c>
      <c r="G31">
        <v>441.49200000000002</v>
      </c>
      <c r="H31">
        <v>66.179900000000004</v>
      </c>
      <c r="I31">
        <v>428.72800000000001</v>
      </c>
      <c r="J31">
        <v>15.226900000000001</v>
      </c>
      <c r="K31">
        <v>415.46</v>
      </c>
      <c r="L31">
        <v>50.911299999999997</v>
      </c>
      <c r="M31">
        <v>480.00099999999998</v>
      </c>
    </row>
    <row r="32" spans="1:13" x14ac:dyDescent="0.2">
      <c r="A32">
        <v>30</v>
      </c>
      <c r="B32">
        <v>84.992800000000003</v>
      </c>
      <c r="C32">
        <v>541.76599999999996</v>
      </c>
      <c r="D32">
        <v>-2.5575000000000001</v>
      </c>
      <c r="E32">
        <v>399.01400000000001</v>
      </c>
      <c r="F32">
        <v>50.823999999999998</v>
      </c>
      <c r="G32">
        <v>451.10599999999999</v>
      </c>
      <c r="H32">
        <v>69.590299999999999</v>
      </c>
      <c r="I32">
        <v>429.82299999999998</v>
      </c>
      <c r="J32">
        <v>51.597799999999999</v>
      </c>
      <c r="K32">
        <v>420.048</v>
      </c>
      <c r="L32">
        <v>55.513399999999997</v>
      </c>
      <c r="M32">
        <v>477.86200000000002</v>
      </c>
    </row>
    <row r="33" spans="1:13" x14ac:dyDescent="0.2">
      <c r="A33">
        <v>31</v>
      </c>
      <c r="B33">
        <v>85.521500000000003</v>
      </c>
      <c r="C33">
        <v>546.73099999999999</v>
      </c>
      <c r="D33">
        <v>-5.1680999999999999</v>
      </c>
      <c r="E33">
        <v>399.23200000000003</v>
      </c>
      <c r="F33">
        <v>50.001199999999997</v>
      </c>
      <c r="G33">
        <v>457.553</v>
      </c>
      <c r="H33">
        <v>75.433300000000003</v>
      </c>
      <c r="I33">
        <v>430.91699999999997</v>
      </c>
      <c r="J33">
        <v>53.173699999999997</v>
      </c>
      <c r="K33">
        <v>426.35199999999998</v>
      </c>
      <c r="L33">
        <v>61.346400000000003</v>
      </c>
      <c r="M33">
        <v>475.33699999999999</v>
      </c>
    </row>
    <row r="34" spans="1:13" x14ac:dyDescent="0.2">
      <c r="A34">
        <v>32</v>
      </c>
      <c r="B34">
        <v>86.050299999999993</v>
      </c>
      <c r="C34">
        <v>557.17899999999997</v>
      </c>
      <c r="D34">
        <v>-3.4794</v>
      </c>
      <c r="E34">
        <v>399.45100000000002</v>
      </c>
      <c r="F34">
        <v>47.549300000000002</v>
      </c>
      <c r="G34">
        <v>450.089</v>
      </c>
      <c r="H34">
        <v>62.359900000000003</v>
      </c>
      <c r="I34">
        <v>432.012</v>
      </c>
      <c r="J34">
        <v>26.718</v>
      </c>
      <c r="K34">
        <v>428.36700000000002</v>
      </c>
      <c r="L34">
        <v>60.049399999999999</v>
      </c>
      <c r="M34">
        <v>482.29700000000003</v>
      </c>
    </row>
    <row r="35" spans="1:13" x14ac:dyDescent="0.2">
      <c r="A35">
        <v>33</v>
      </c>
      <c r="B35">
        <v>86.578999999999994</v>
      </c>
      <c r="C35">
        <v>557.14200000000005</v>
      </c>
      <c r="D35">
        <v>-0.84060000000000001</v>
      </c>
      <c r="E35">
        <v>399.66899999999998</v>
      </c>
      <c r="F35">
        <v>48.698799999999999</v>
      </c>
      <c r="G35">
        <v>442.00099999999998</v>
      </c>
      <c r="H35">
        <v>50.5533</v>
      </c>
      <c r="I35">
        <v>433.10700000000003</v>
      </c>
      <c r="J35">
        <v>10.1233</v>
      </c>
      <c r="K35">
        <v>420.41800000000001</v>
      </c>
      <c r="L35">
        <v>67.785600000000002</v>
      </c>
      <c r="M35">
        <v>486.714</v>
      </c>
    </row>
    <row r="36" spans="1:13" x14ac:dyDescent="0.2">
      <c r="A36">
        <v>34</v>
      </c>
      <c r="B36">
        <v>87.107699999999994</v>
      </c>
      <c r="C36">
        <v>557.10599999999999</v>
      </c>
      <c r="D36">
        <v>0.68959999999999999</v>
      </c>
      <c r="E36">
        <v>399.88799999999998</v>
      </c>
      <c r="F36">
        <v>63.131700000000002</v>
      </c>
      <c r="G36">
        <v>434.65899999999999</v>
      </c>
      <c r="H36">
        <v>40.9788</v>
      </c>
      <c r="I36">
        <v>434.202</v>
      </c>
      <c r="J36">
        <v>3.2938000000000001</v>
      </c>
      <c r="K36">
        <v>421.59800000000001</v>
      </c>
      <c r="L36">
        <v>63.453000000000003</v>
      </c>
      <c r="M36">
        <v>485.74400000000003</v>
      </c>
    </row>
    <row r="37" spans="1:13" x14ac:dyDescent="0.2">
      <c r="A37">
        <v>35</v>
      </c>
      <c r="B37">
        <v>87.636499999999998</v>
      </c>
      <c r="C37">
        <v>557.07000000000005</v>
      </c>
      <c r="D37">
        <v>-1.6243000000000001</v>
      </c>
      <c r="E37">
        <v>400.10700000000003</v>
      </c>
      <c r="F37">
        <v>62.677399999999999</v>
      </c>
      <c r="G37">
        <v>432.18099999999998</v>
      </c>
      <c r="H37">
        <v>37.056199999999997</v>
      </c>
      <c r="I37">
        <v>435.29599999999999</v>
      </c>
      <c r="J37">
        <v>1.8133999999999999</v>
      </c>
      <c r="K37">
        <v>433.28300000000002</v>
      </c>
      <c r="L37">
        <v>55.583100000000002</v>
      </c>
      <c r="M37">
        <v>482.38600000000002</v>
      </c>
    </row>
    <row r="38" spans="1:13" x14ac:dyDescent="0.2">
      <c r="A38">
        <v>36</v>
      </c>
      <c r="B38">
        <v>88.165199999999999</v>
      </c>
      <c r="C38">
        <v>557.03300000000002</v>
      </c>
      <c r="D38">
        <v>-2.5737000000000001</v>
      </c>
      <c r="E38">
        <v>400.32499999999999</v>
      </c>
      <c r="F38">
        <v>42.538400000000003</v>
      </c>
      <c r="G38">
        <v>432.48099999999999</v>
      </c>
      <c r="H38">
        <v>32.028300000000002</v>
      </c>
      <c r="I38">
        <v>436.39100000000002</v>
      </c>
      <c r="J38">
        <v>4.6025999999999998</v>
      </c>
      <c r="K38">
        <v>464.65899999999999</v>
      </c>
      <c r="L38">
        <v>55.454599999999999</v>
      </c>
      <c r="M38">
        <v>483.66</v>
      </c>
    </row>
    <row r="39" spans="1:13" x14ac:dyDescent="0.2">
      <c r="A39">
        <v>37</v>
      </c>
      <c r="B39">
        <v>88.694000000000003</v>
      </c>
      <c r="C39">
        <v>556.99699999999996</v>
      </c>
      <c r="D39">
        <v>-1.3534999999999999</v>
      </c>
      <c r="E39">
        <v>400.54399999999998</v>
      </c>
      <c r="F39">
        <v>37.260300000000001</v>
      </c>
      <c r="G39">
        <v>433.78399999999999</v>
      </c>
      <c r="H39">
        <v>32.365299999999998</v>
      </c>
      <c r="I39">
        <v>437.48599999999999</v>
      </c>
      <c r="J39">
        <v>4.7171000000000003</v>
      </c>
      <c r="K39">
        <v>519.00099999999998</v>
      </c>
      <c r="L39">
        <v>55.231200000000001</v>
      </c>
      <c r="M39">
        <v>482.61500000000001</v>
      </c>
    </row>
    <row r="40" spans="1:13" x14ac:dyDescent="0.2">
      <c r="A40">
        <v>38</v>
      </c>
      <c r="B40">
        <v>89.222700000000003</v>
      </c>
      <c r="C40">
        <v>556.96100000000001</v>
      </c>
      <c r="D40">
        <v>-4.49</v>
      </c>
      <c r="E40">
        <v>400.762</v>
      </c>
      <c r="F40">
        <v>40.130000000000003</v>
      </c>
      <c r="G40">
        <v>436.971</v>
      </c>
      <c r="H40">
        <v>31.822099999999999</v>
      </c>
      <c r="I40">
        <v>438.58100000000002</v>
      </c>
      <c r="J40">
        <v>3.5331999999999999</v>
      </c>
      <c r="K40">
        <v>526.63699999999994</v>
      </c>
      <c r="L40">
        <v>52.853200000000001</v>
      </c>
      <c r="M40">
        <v>473.923</v>
      </c>
    </row>
    <row r="41" spans="1:13" x14ac:dyDescent="0.2">
      <c r="A41">
        <v>39</v>
      </c>
      <c r="B41">
        <v>89.751400000000004</v>
      </c>
      <c r="C41">
        <v>556.92499999999995</v>
      </c>
      <c r="D41">
        <v>-9.6349</v>
      </c>
      <c r="E41">
        <v>400.98099999999999</v>
      </c>
      <c r="F41">
        <v>44.376399999999997</v>
      </c>
      <c r="G41">
        <v>449.14600000000002</v>
      </c>
      <c r="H41">
        <v>30.259899999999998</v>
      </c>
      <c r="I41">
        <v>439.67500000000001</v>
      </c>
      <c r="J41">
        <v>1.9522999999999999</v>
      </c>
      <c r="K41">
        <v>483.60700000000003</v>
      </c>
      <c r="L41">
        <v>55.309800000000003</v>
      </c>
      <c r="M41">
        <v>472.47800000000001</v>
      </c>
    </row>
    <row r="42" spans="1:13" x14ac:dyDescent="0.2">
      <c r="A42">
        <v>40</v>
      </c>
      <c r="B42">
        <v>90.280199999999994</v>
      </c>
      <c r="C42">
        <v>556.88800000000003</v>
      </c>
      <c r="D42">
        <v>-14.399800000000001</v>
      </c>
      <c r="E42">
        <v>401.2</v>
      </c>
      <c r="F42">
        <v>44.921100000000003</v>
      </c>
      <c r="G42">
        <v>469.43599999999998</v>
      </c>
      <c r="H42">
        <v>30.4453</v>
      </c>
      <c r="I42">
        <v>440.77</v>
      </c>
      <c r="J42">
        <v>0.65859999999999996</v>
      </c>
      <c r="K42">
        <v>445.74799999999999</v>
      </c>
      <c r="L42">
        <v>61.759099999999997</v>
      </c>
      <c r="M42">
        <v>473.67500000000001</v>
      </c>
    </row>
    <row r="43" spans="1:13" x14ac:dyDescent="0.2">
      <c r="A43">
        <v>41</v>
      </c>
      <c r="B43">
        <v>90.808899999999994</v>
      </c>
      <c r="C43">
        <v>556.85199999999998</v>
      </c>
      <c r="D43">
        <v>-12.905200000000001</v>
      </c>
      <c r="E43">
        <v>401.41800000000001</v>
      </c>
      <c r="F43">
        <v>42.369199999999999</v>
      </c>
      <c r="G43">
        <v>480.07499999999999</v>
      </c>
      <c r="H43">
        <v>33.277099999999997</v>
      </c>
      <c r="I43">
        <v>441.86500000000001</v>
      </c>
      <c r="J43">
        <v>-0.47070000000000001</v>
      </c>
      <c r="K43">
        <v>422.48099999999999</v>
      </c>
      <c r="L43">
        <v>61.9208</v>
      </c>
      <c r="M43">
        <v>481.42200000000003</v>
      </c>
    </row>
    <row r="44" spans="1:13" x14ac:dyDescent="0.2">
      <c r="A44">
        <v>42</v>
      </c>
      <c r="B44">
        <v>91.337599999999995</v>
      </c>
      <c r="C44">
        <v>556.81600000000003</v>
      </c>
      <c r="D44">
        <v>-11.821099999999999</v>
      </c>
      <c r="E44">
        <v>401.637</v>
      </c>
      <c r="F44">
        <v>41.947299999999998</v>
      </c>
      <c r="G44">
        <v>472.19299999999998</v>
      </c>
      <c r="H44">
        <v>38.574100000000001</v>
      </c>
      <c r="I44">
        <v>442.959</v>
      </c>
      <c r="J44">
        <v>-1.0588</v>
      </c>
      <c r="K44">
        <v>413.88200000000001</v>
      </c>
      <c r="L44">
        <v>62.0824</v>
      </c>
      <c r="M44">
        <v>486.28300000000002</v>
      </c>
    </row>
    <row r="45" spans="1:13" x14ac:dyDescent="0.2">
      <c r="A45">
        <v>43</v>
      </c>
      <c r="B45">
        <v>91.866399999999999</v>
      </c>
      <c r="C45">
        <v>556.779</v>
      </c>
      <c r="D45">
        <v>-9.4474999999999998</v>
      </c>
      <c r="E45">
        <v>402.16300000000001</v>
      </c>
      <c r="F45">
        <v>40.865400000000001</v>
      </c>
      <c r="G45">
        <v>455.55900000000003</v>
      </c>
      <c r="H45">
        <v>41.5762</v>
      </c>
      <c r="I45">
        <v>444.05399999999997</v>
      </c>
      <c r="J45">
        <v>2.6036999999999999</v>
      </c>
      <c r="K45">
        <v>415.78300000000002</v>
      </c>
      <c r="L45">
        <v>62.244100000000003</v>
      </c>
      <c r="M45">
        <v>487.70400000000001</v>
      </c>
    </row>
    <row r="46" spans="1:13" x14ac:dyDescent="0.2">
      <c r="A46">
        <v>44</v>
      </c>
      <c r="B46">
        <v>92.395099999999999</v>
      </c>
      <c r="C46">
        <v>556.74300000000005</v>
      </c>
      <c r="D46">
        <v>-6.0282</v>
      </c>
      <c r="E46">
        <v>402.68900000000002</v>
      </c>
      <c r="F46">
        <v>41.6068</v>
      </c>
      <c r="G46">
        <v>448.03</v>
      </c>
      <c r="H46">
        <v>41.083399999999997</v>
      </c>
      <c r="I46">
        <v>445.149</v>
      </c>
      <c r="J46">
        <v>2.0282</v>
      </c>
      <c r="K46">
        <v>419.36700000000002</v>
      </c>
      <c r="L46">
        <v>62.405700000000003</v>
      </c>
      <c r="M46">
        <v>487.928</v>
      </c>
    </row>
    <row r="47" spans="1:13" x14ac:dyDescent="0.2">
      <c r="A47">
        <v>45</v>
      </c>
      <c r="B47">
        <v>92.923900000000003</v>
      </c>
      <c r="C47">
        <v>556.70699999999999</v>
      </c>
      <c r="D47">
        <v>-0.3639</v>
      </c>
      <c r="E47">
        <v>403.214</v>
      </c>
      <c r="F47">
        <v>35.532400000000003</v>
      </c>
      <c r="G47">
        <v>452.34</v>
      </c>
      <c r="H47">
        <v>44.506300000000003</v>
      </c>
      <c r="I47">
        <v>446.24400000000003</v>
      </c>
      <c r="J47">
        <v>4.1284000000000001</v>
      </c>
      <c r="K47">
        <v>421.94400000000002</v>
      </c>
      <c r="L47">
        <v>62.567399999999999</v>
      </c>
      <c r="M47">
        <v>484.23500000000001</v>
      </c>
    </row>
    <row r="48" spans="1:13" x14ac:dyDescent="0.2">
      <c r="A48">
        <v>46</v>
      </c>
      <c r="B48">
        <v>93.452600000000004</v>
      </c>
      <c r="C48">
        <v>556.67100000000005</v>
      </c>
      <c r="D48">
        <v>3.5972</v>
      </c>
      <c r="E48">
        <v>403.74</v>
      </c>
      <c r="F48">
        <v>32.565600000000003</v>
      </c>
      <c r="G48">
        <v>448.56200000000001</v>
      </c>
      <c r="H48">
        <v>49.852699999999999</v>
      </c>
      <c r="I48">
        <v>447.33800000000002</v>
      </c>
      <c r="J48">
        <v>2.2143999999999999</v>
      </c>
      <c r="K48">
        <v>422.65499999999997</v>
      </c>
      <c r="L48">
        <v>62.729100000000003</v>
      </c>
      <c r="M48">
        <v>488.37900000000002</v>
      </c>
    </row>
    <row r="49" spans="1:13" x14ac:dyDescent="0.2">
      <c r="A49">
        <v>47</v>
      </c>
      <c r="B49">
        <v>93.981300000000005</v>
      </c>
      <c r="C49">
        <v>556.63400000000001</v>
      </c>
      <c r="D49">
        <v>0.37209999999999999</v>
      </c>
      <c r="E49">
        <v>404.26600000000002</v>
      </c>
      <c r="F49">
        <v>30.624300000000002</v>
      </c>
      <c r="G49">
        <v>452.38</v>
      </c>
      <c r="H49">
        <v>46.9818</v>
      </c>
      <c r="I49">
        <v>448.43299999999999</v>
      </c>
      <c r="J49">
        <v>-2.4523000000000001</v>
      </c>
      <c r="K49">
        <v>428.88400000000001</v>
      </c>
      <c r="L49">
        <v>62.890700000000002</v>
      </c>
      <c r="M49">
        <v>492.24400000000003</v>
      </c>
    </row>
    <row r="50" spans="1:13" x14ac:dyDescent="0.2">
      <c r="A50">
        <v>48</v>
      </c>
      <c r="B50">
        <v>94.510099999999994</v>
      </c>
      <c r="C50">
        <v>556.59799999999996</v>
      </c>
      <c r="D50">
        <v>-5.1824000000000003</v>
      </c>
      <c r="E50">
        <v>404.79199999999997</v>
      </c>
      <c r="F50">
        <v>35.114899999999999</v>
      </c>
      <c r="G50">
        <v>454.13799999999998</v>
      </c>
      <c r="H50">
        <v>43.8521</v>
      </c>
      <c r="I50">
        <v>449.52800000000002</v>
      </c>
      <c r="J50">
        <v>-4.7417999999999996</v>
      </c>
      <c r="K50">
        <v>433.15199999999999</v>
      </c>
      <c r="L50">
        <v>63.052399999999999</v>
      </c>
      <c r="M50">
        <v>491.71499999999997</v>
      </c>
    </row>
    <row r="51" spans="1:13" x14ac:dyDescent="0.2">
      <c r="A51">
        <v>49</v>
      </c>
      <c r="B51">
        <v>95.038799999999995</v>
      </c>
      <c r="C51">
        <v>556.56200000000001</v>
      </c>
      <c r="D51">
        <v>-6.6768999999999998</v>
      </c>
      <c r="E51">
        <v>405.31799999999998</v>
      </c>
      <c r="F51">
        <v>52.963700000000003</v>
      </c>
      <c r="G51">
        <v>458.74</v>
      </c>
      <c r="H51">
        <v>40.5901</v>
      </c>
      <c r="I51">
        <v>450.62200000000001</v>
      </c>
      <c r="J51">
        <v>-4.8525</v>
      </c>
      <c r="K51">
        <v>430.83699999999999</v>
      </c>
      <c r="L51">
        <v>63.213999999999999</v>
      </c>
      <c r="M51">
        <v>487.77100000000002</v>
      </c>
    </row>
    <row r="52" spans="1:13" x14ac:dyDescent="0.2">
      <c r="A52">
        <v>50</v>
      </c>
      <c r="B52">
        <v>95.567599999999999</v>
      </c>
      <c r="C52">
        <v>556.52499999999998</v>
      </c>
      <c r="D52">
        <v>-2.7936999999999999</v>
      </c>
      <c r="E52">
        <v>405.84399999999999</v>
      </c>
      <c r="F52">
        <v>60.018799999999999</v>
      </c>
      <c r="G52">
        <v>464.65600000000001</v>
      </c>
      <c r="H52">
        <v>37.334200000000003</v>
      </c>
      <c r="I52">
        <v>451.71699999999998</v>
      </c>
      <c r="J52">
        <v>-2.8782999999999999</v>
      </c>
      <c r="K52">
        <v>429.565</v>
      </c>
      <c r="L52">
        <v>63.375700000000002</v>
      </c>
      <c r="M52">
        <v>483.75</v>
      </c>
    </row>
    <row r="53" spans="1:13" x14ac:dyDescent="0.2">
      <c r="A53">
        <v>51</v>
      </c>
      <c r="B53">
        <v>96.096299999999999</v>
      </c>
      <c r="C53">
        <v>556.48900000000003</v>
      </c>
      <c r="D53">
        <v>-3.2336999999999998</v>
      </c>
      <c r="E53">
        <v>407.98899999999998</v>
      </c>
      <c r="F53">
        <v>46.659300000000002</v>
      </c>
      <c r="G53">
        <v>465.988</v>
      </c>
      <c r="H53">
        <v>35.574599999999997</v>
      </c>
      <c r="I53">
        <v>452.81200000000001</v>
      </c>
      <c r="J53">
        <v>-1.6914</v>
      </c>
      <c r="K53">
        <v>429.846</v>
      </c>
      <c r="L53">
        <v>62.616999999999997</v>
      </c>
      <c r="M53">
        <v>482.59</v>
      </c>
    </row>
    <row r="54" spans="1:13" x14ac:dyDescent="0.2">
      <c r="A54">
        <v>52</v>
      </c>
      <c r="B54">
        <v>96.625</v>
      </c>
      <c r="C54">
        <v>556.45299999999997</v>
      </c>
      <c r="D54">
        <v>-4.2769000000000004</v>
      </c>
      <c r="E54">
        <v>410.13499999999999</v>
      </c>
      <c r="F54">
        <v>40.468800000000002</v>
      </c>
      <c r="G54">
        <v>467.32100000000003</v>
      </c>
      <c r="H54">
        <v>35.059100000000001</v>
      </c>
      <c r="I54">
        <v>453.90699999999998</v>
      </c>
      <c r="J54">
        <v>-0.44669999999999999</v>
      </c>
      <c r="K54">
        <v>429.40899999999999</v>
      </c>
      <c r="L54">
        <v>65.189599999999999</v>
      </c>
      <c r="M54">
        <v>483.08</v>
      </c>
    </row>
    <row r="55" spans="1:13" x14ac:dyDescent="0.2">
      <c r="A55">
        <v>53</v>
      </c>
      <c r="B55">
        <v>97.153800000000004</v>
      </c>
      <c r="C55">
        <v>556.41700000000003</v>
      </c>
      <c r="D55">
        <v>-2.9882</v>
      </c>
      <c r="E55">
        <v>412.28100000000001</v>
      </c>
      <c r="F55">
        <v>44.668799999999997</v>
      </c>
      <c r="G55">
        <v>468.65300000000002</v>
      </c>
      <c r="H55">
        <v>32.3902</v>
      </c>
      <c r="I55">
        <v>455.00099999999998</v>
      </c>
      <c r="J55">
        <v>11.5289</v>
      </c>
      <c r="K55">
        <v>435.16899999999998</v>
      </c>
      <c r="L55">
        <v>63.705100000000002</v>
      </c>
      <c r="M55">
        <v>477.70299999999997</v>
      </c>
    </row>
    <row r="56" spans="1:13" x14ac:dyDescent="0.2">
      <c r="A56">
        <v>54</v>
      </c>
      <c r="B56">
        <v>97.682500000000005</v>
      </c>
      <c r="C56">
        <v>548.38099999999997</v>
      </c>
      <c r="D56">
        <v>0.19289999999999999</v>
      </c>
      <c r="E56">
        <v>414.42700000000002</v>
      </c>
      <c r="F56">
        <v>53.153799999999997</v>
      </c>
      <c r="G56">
        <v>469.98500000000001</v>
      </c>
      <c r="H56">
        <v>35.093000000000004</v>
      </c>
      <c r="I56">
        <v>456.096</v>
      </c>
      <c r="J56">
        <v>21.624600000000001</v>
      </c>
      <c r="K56">
        <v>444.55700000000002</v>
      </c>
      <c r="L56">
        <v>62.7988</v>
      </c>
      <c r="M56">
        <v>468.18599999999998</v>
      </c>
    </row>
    <row r="57" spans="1:13" x14ac:dyDescent="0.2">
      <c r="A57">
        <v>55</v>
      </c>
      <c r="B57">
        <v>98.211299999999994</v>
      </c>
      <c r="C57">
        <v>541.10799999999995</v>
      </c>
      <c r="D57">
        <v>0.13159999999999999</v>
      </c>
      <c r="E57">
        <v>416.57299999999998</v>
      </c>
      <c r="F57">
        <v>55.947699999999998</v>
      </c>
      <c r="G57">
        <v>471.31700000000001</v>
      </c>
      <c r="H57">
        <v>34.315899999999999</v>
      </c>
      <c r="I57">
        <v>457.19099999999997</v>
      </c>
      <c r="J57">
        <v>10.6129</v>
      </c>
      <c r="K57">
        <v>445.06299999999999</v>
      </c>
      <c r="L57">
        <v>61.466000000000001</v>
      </c>
      <c r="M57">
        <v>562.59699999999998</v>
      </c>
    </row>
    <row r="58" spans="1:13" x14ac:dyDescent="0.2">
      <c r="A58">
        <v>56</v>
      </c>
      <c r="B58">
        <v>98.74</v>
      </c>
      <c r="C58">
        <v>539.76800000000003</v>
      </c>
      <c r="D58">
        <v>-3.6049000000000002</v>
      </c>
      <c r="E58">
        <v>418.71800000000002</v>
      </c>
      <c r="F58">
        <v>50.305500000000002</v>
      </c>
      <c r="G58">
        <v>472.649</v>
      </c>
      <c r="H58">
        <v>32.2258</v>
      </c>
      <c r="I58">
        <v>458.28500000000003</v>
      </c>
      <c r="J58">
        <v>-0.51339999999999997</v>
      </c>
      <c r="K58">
        <v>440.04700000000003</v>
      </c>
      <c r="L58">
        <v>62.586599999999997</v>
      </c>
      <c r="M58">
        <v>553.77800000000002</v>
      </c>
    </row>
    <row r="59" spans="1:13" x14ac:dyDescent="0.2">
      <c r="A59">
        <v>57</v>
      </c>
      <c r="B59">
        <v>100.074</v>
      </c>
      <c r="C59">
        <v>543.79899999999998</v>
      </c>
      <c r="D59">
        <v>-5.1627000000000001</v>
      </c>
      <c r="E59">
        <v>420.86399999999998</v>
      </c>
      <c r="F59">
        <v>56.158200000000001</v>
      </c>
      <c r="G59">
        <v>468.44900000000001</v>
      </c>
      <c r="H59">
        <v>32.149500000000003</v>
      </c>
      <c r="I59">
        <v>459.38</v>
      </c>
      <c r="J59">
        <v>-1.3408</v>
      </c>
      <c r="K59">
        <v>437.25799999999998</v>
      </c>
      <c r="L59">
        <v>61.984499999999997</v>
      </c>
      <c r="M59">
        <v>544.95799999999997</v>
      </c>
    </row>
    <row r="60" spans="1:13" x14ac:dyDescent="0.2">
      <c r="A60">
        <v>58</v>
      </c>
      <c r="B60">
        <v>103.837</v>
      </c>
      <c r="C60">
        <v>549.22699999999998</v>
      </c>
      <c r="D60">
        <v>-5.5088999999999997</v>
      </c>
      <c r="E60">
        <v>423.01</v>
      </c>
      <c r="F60">
        <v>70.982399999999998</v>
      </c>
      <c r="G60">
        <v>463.61700000000002</v>
      </c>
      <c r="H60">
        <v>33.099400000000003</v>
      </c>
      <c r="I60">
        <v>460.47500000000002</v>
      </c>
      <c r="J60">
        <v>-2.6086999999999998</v>
      </c>
      <c r="K60">
        <v>434.67500000000001</v>
      </c>
      <c r="L60">
        <v>58.820900000000002</v>
      </c>
      <c r="M60">
        <v>536.13800000000003</v>
      </c>
    </row>
    <row r="61" spans="1:13" x14ac:dyDescent="0.2">
      <c r="A61">
        <v>59</v>
      </c>
      <c r="B61">
        <v>114.964</v>
      </c>
      <c r="C61">
        <v>555.07399999999996</v>
      </c>
      <c r="D61">
        <v>-6.4421999999999997</v>
      </c>
      <c r="E61">
        <v>425.15600000000001</v>
      </c>
      <c r="F61">
        <v>60.327500000000001</v>
      </c>
      <c r="G61">
        <v>464.38200000000001</v>
      </c>
      <c r="H61">
        <v>36.715400000000002</v>
      </c>
      <c r="I61">
        <v>461.57</v>
      </c>
      <c r="J61">
        <v>-2.7667999999999999</v>
      </c>
      <c r="K61">
        <v>435.80700000000002</v>
      </c>
      <c r="L61">
        <v>53.8384</v>
      </c>
      <c r="M61">
        <v>527.31799999999998</v>
      </c>
    </row>
    <row r="62" spans="1:13" x14ac:dyDescent="0.2">
      <c r="A62">
        <v>60</v>
      </c>
      <c r="B62">
        <v>154.66300000000001</v>
      </c>
      <c r="C62">
        <v>555.61199999999997</v>
      </c>
      <c r="D62">
        <v>-8.6486000000000001</v>
      </c>
      <c r="E62">
        <v>427.30200000000002</v>
      </c>
      <c r="F62">
        <v>41.1753</v>
      </c>
      <c r="G62">
        <v>474.57400000000001</v>
      </c>
      <c r="H62">
        <v>38.952300000000001</v>
      </c>
      <c r="I62">
        <v>458.32499999999999</v>
      </c>
      <c r="J62">
        <v>-5.9626000000000001</v>
      </c>
      <c r="K62">
        <v>442.02499999999998</v>
      </c>
      <c r="L62">
        <v>52.707700000000003</v>
      </c>
      <c r="M62">
        <v>518.49900000000002</v>
      </c>
    </row>
    <row r="63" spans="1:13" x14ac:dyDescent="0.2">
      <c r="B63">
        <f>AVERAGE(B2:B62)</f>
        <v>95.973173770491812</v>
      </c>
      <c r="C63">
        <f>AVERAGE(C2:C62)</f>
        <v>548.75603278688516</v>
      </c>
      <c r="D63">
        <f t="shared" ref="D63:E63" si="0">AVERAGE(D2:D62)</f>
        <v>-3.4455393442622952</v>
      </c>
      <c r="E63">
        <f t="shared" si="0"/>
        <v>401.3181475409836</v>
      </c>
      <c r="F63">
        <f t="shared" ref="F63" si="1">AVERAGE(F2:F62)</f>
        <v>55.65059016393441</v>
      </c>
      <c r="G63">
        <f t="shared" ref="G63" si="2">AVERAGE(G2:G62)</f>
        <v>459.07422950819682</v>
      </c>
      <c r="H63">
        <f t="shared" ref="H63" si="3">AVERAGE(H2:H62)</f>
        <v>43.421109836065568</v>
      </c>
      <c r="I63">
        <f t="shared" ref="I63:M63" si="4">AVERAGE(I2:I62)</f>
        <v>429.94872131147548</v>
      </c>
      <c r="J63">
        <f>AVERAGE(J2:J62)</f>
        <v>9.4486426229508211</v>
      </c>
      <c r="K63">
        <f t="shared" si="4"/>
        <v>438.46062295081958</v>
      </c>
      <c r="L63">
        <f t="shared" si="4"/>
        <v>64.579985245901639</v>
      </c>
      <c r="M63">
        <f t="shared" si="4"/>
        <v>486.8018360655737</v>
      </c>
    </row>
    <row r="64" spans="1:13" x14ac:dyDescent="0.2">
      <c r="C64">
        <f>C63-B63</f>
        <v>452.78285901639333</v>
      </c>
      <c r="E64">
        <f t="shared" ref="E64" si="5">E63-D63</f>
        <v>404.76368688524587</v>
      </c>
      <c r="G64">
        <f t="shared" ref="G64" si="6">G63-F63</f>
        <v>403.42363934426243</v>
      </c>
      <c r="I64">
        <f t="shared" ref="I64" si="7">I63-H63</f>
        <v>386.52761147540991</v>
      </c>
      <c r="K64">
        <f t="shared" ref="K64" si="8">K63-J63</f>
        <v>429.01198032786874</v>
      </c>
      <c r="M64">
        <f t="shared" ref="M64" si="9">M63-L63</f>
        <v>422.22185081967206</v>
      </c>
    </row>
    <row r="65" spans="1:13" x14ac:dyDescent="0.2">
      <c r="A65" t="s">
        <v>4</v>
      </c>
      <c r="K65" t="s">
        <v>5</v>
      </c>
    </row>
    <row r="66" spans="1:13" x14ac:dyDescent="0.2">
      <c r="A66">
        <v>0</v>
      </c>
      <c r="B66">
        <v>50.008099999999999</v>
      </c>
      <c r="C66">
        <v>509.851</v>
      </c>
      <c r="K66">
        <v>0</v>
      </c>
      <c r="L66">
        <v>102.18300000000001</v>
      </c>
      <c r="M66">
        <v>297.12700000000001</v>
      </c>
    </row>
    <row r="67" spans="1:13" x14ac:dyDescent="0.2">
      <c r="A67">
        <v>1</v>
      </c>
      <c r="B67">
        <v>48.085000000000001</v>
      </c>
      <c r="C67">
        <v>496.3</v>
      </c>
      <c r="K67">
        <v>1</v>
      </c>
      <c r="L67">
        <v>55.137700000000002</v>
      </c>
      <c r="M67">
        <v>303.74299999999999</v>
      </c>
    </row>
    <row r="68" spans="1:13" x14ac:dyDescent="0.2">
      <c r="A68">
        <v>2</v>
      </c>
      <c r="B68">
        <v>38.495199999999997</v>
      </c>
      <c r="C68">
        <v>492.06900000000002</v>
      </c>
      <c r="K68">
        <v>2</v>
      </c>
      <c r="L68">
        <v>53.866500000000002</v>
      </c>
      <c r="M68">
        <v>301.17599999999999</v>
      </c>
    </row>
    <row r="69" spans="1:13" x14ac:dyDescent="0.2">
      <c r="A69">
        <v>3</v>
      </c>
      <c r="B69">
        <v>32.999699999999997</v>
      </c>
      <c r="C69">
        <v>571.41700000000003</v>
      </c>
      <c r="K69">
        <v>3</v>
      </c>
      <c r="L69">
        <v>52.595199999999998</v>
      </c>
      <c r="M69">
        <v>298.60899999999998</v>
      </c>
    </row>
    <row r="70" spans="1:13" x14ac:dyDescent="0.2">
      <c r="A70">
        <v>4</v>
      </c>
      <c r="B70">
        <v>34.3964</v>
      </c>
      <c r="C70">
        <v>562.59699999999998</v>
      </c>
      <c r="K70">
        <v>4</v>
      </c>
      <c r="L70">
        <v>51.323999999999998</v>
      </c>
      <c r="M70">
        <v>296.04199999999997</v>
      </c>
    </row>
    <row r="71" spans="1:13" x14ac:dyDescent="0.2">
      <c r="A71">
        <v>5</v>
      </c>
      <c r="B71">
        <v>30.1815</v>
      </c>
      <c r="C71">
        <v>553.77800000000002</v>
      </c>
      <c r="K71">
        <v>5</v>
      </c>
      <c r="L71">
        <v>50.052700000000002</v>
      </c>
      <c r="M71">
        <v>293.47500000000002</v>
      </c>
    </row>
    <row r="72" spans="1:13" x14ac:dyDescent="0.2">
      <c r="A72">
        <v>6</v>
      </c>
      <c r="B72">
        <v>29.561599999999999</v>
      </c>
      <c r="C72">
        <v>544.95799999999997</v>
      </c>
      <c r="K72">
        <v>6</v>
      </c>
      <c r="L72">
        <v>48.781500000000001</v>
      </c>
      <c r="M72">
        <v>293.25299999999999</v>
      </c>
    </row>
    <row r="73" spans="1:13" x14ac:dyDescent="0.2">
      <c r="A73">
        <v>7</v>
      </c>
      <c r="B73">
        <v>34.512500000000003</v>
      </c>
      <c r="C73">
        <v>536.13800000000003</v>
      </c>
      <c r="K73">
        <v>7</v>
      </c>
      <c r="L73">
        <v>47.510199999999998</v>
      </c>
      <c r="M73">
        <v>291.45699999999999</v>
      </c>
    </row>
    <row r="74" spans="1:13" x14ac:dyDescent="0.2">
      <c r="A74">
        <v>8</v>
      </c>
      <c r="B74">
        <v>32.327599999999997</v>
      </c>
      <c r="C74">
        <v>527.31799999999998</v>
      </c>
      <c r="K74">
        <v>8</v>
      </c>
      <c r="L74">
        <v>46.238999999999997</v>
      </c>
      <c r="M74">
        <v>289.44</v>
      </c>
    </row>
    <row r="75" spans="1:13" x14ac:dyDescent="0.2">
      <c r="A75">
        <v>9</v>
      </c>
      <c r="B75">
        <v>33.857399999999998</v>
      </c>
      <c r="C75">
        <v>518.49900000000002</v>
      </c>
      <c r="K75">
        <v>9</v>
      </c>
      <c r="L75">
        <v>44.967700000000001</v>
      </c>
      <c r="M75">
        <v>289.16300000000001</v>
      </c>
    </row>
    <row r="76" spans="1:13" x14ac:dyDescent="0.2">
      <c r="A76">
        <v>10</v>
      </c>
      <c r="B76">
        <v>44.216999999999999</v>
      </c>
      <c r="C76">
        <v>509.67899999999997</v>
      </c>
      <c r="K76">
        <v>10</v>
      </c>
      <c r="L76">
        <v>43.6965</v>
      </c>
      <c r="M76">
        <v>290.69200000000001</v>
      </c>
    </row>
    <row r="77" spans="1:13" x14ac:dyDescent="0.2">
      <c r="A77">
        <v>11</v>
      </c>
      <c r="B77">
        <v>104.709</v>
      </c>
      <c r="C77">
        <v>500.85899999999998</v>
      </c>
      <c r="K77">
        <v>11</v>
      </c>
      <c r="L77">
        <v>42.425199999999997</v>
      </c>
      <c r="M77">
        <v>293.613</v>
      </c>
    </row>
    <row r="78" spans="1:13" x14ac:dyDescent="0.2">
      <c r="A78">
        <v>12</v>
      </c>
      <c r="B78">
        <v>109.714</v>
      </c>
      <c r="C78">
        <v>510.678</v>
      </c>
      <c r="K78">
        <v>12</v>
      </c>
      <c r="L78">
        <v>41.154000000000003</v>
      </c>
      <c r="M78">
        <v>298.06799999999998</v>
      </c>
    </row>
    <row r="79" spans="1:13" x14ac:dyDescent="0.2">
      <c r="A79">
        <v>13</v>
      </c>
      <c r="B79">
        <v>113.208</v>
      </c>
      <c r="C79">
        <v>508.10300000000001</v>
      </c>
      <c r="K79">
        <v>13</v>
      </c>
      <c r="L79">
        <v>40.998600000000003</v>
      </c>
      <c r="M79">
        <v>303.80900000000003</v>
      </c>
    </row>
    <row r="80" spans="1:13" x14ac:dyDescent="0.2">
      <c r="A80">
        <v>14</v>
      </c>
      <c r="B80">
        <v>111.794</v>
      </c>
      <c r="C80">
        <v>512.12699999999995</v>
      </c>
      <c r="K80">
        <v>14</v>
      </c>
      <c r="L80">
        <v>40.843200000000003</v>
      </c>
      <c r="M80">
        <v>300.77499999999998</v>
      </c>
    </row>
    <row r="81" spans="1:13" x14ac:dyDescent="0.2">
      <c r="A81">
        <v>15</v>
      </c>
      <c r="B81">
        <v>105.977</v>
      </c>
      <c r="C81">
        <v>511.81</v>
      </c>
      <c r="K81">
        <v>15</v>
      </c>
      <c r="L81">
        <v>40.687899999999999</v>
      </c>
      <c r="M81">
        <v>292.351</v>
      </c>
    </row>
    <row r="82" spans="1:13" x14ac:dyDescent="0.2">
      <c r="A82">
        <v>16</v>
      </c>
      <c r="B82">
        <v>37.100499999999997</v>
      </c>
      <c r="C82">
        <v>511.49200000000002</v>
      </c>
      <c r="K82">
        <v>16</v>
      </c>
      <c r="L82">
        <v>40.532499999999999</v>
      </c>
      <c r="M82">
        <v>289.40800000000002</v>
      </c>
    </row>
    <row r="83" spans="1:13" x14ac:dyDescent="0.2">
      <c r="A83">
        <v>17</v>
      </c>
      <c r="B83">
        <v>40.326599999999999</v>
      </c>
      <c r="C83">
        <v>511.17399999999998</v>
      </c>
      <c r="K83">
        <v>17</v>
      </c>
      <c r="L83">
        <v>40.377099999999999</v>
      </c>
      <c r="M83">
        <v>289.755</v>
      </c>
    </row>
    <row r="84" spans="1:13" x14ac:dyDescent="0.2">
      <c r="A84">
        <v>18</v>
      </c>
      <c r="B84">
        <v>40.271099999999997</v>
      </c>
      <c r="C84">
        <v>510.85700000000003</v>
      </c>
      <c r="K84">
        <v>18</v>
      </c>
      <c r="L84">
        <v>40.221699999999998</v>
      </c>
      <c r="M84">
        <v>289.64100000000002</v>
      </c>
    </row>
    <row r="85" spans="1:13" x14ac:dyDescent="0.2">
      <c r="A85">
        <v>19</v>
      </c>
      <c r="B85">
        <v>39.285299999999999</v>
      </c>
      <c r="C85">
        <v>510.53899999999999</v>
      </c>
      <c r="K85">
        <v>19</v>
      </c>
      <c r="L85">
        <v>40.066299999999998</v>
      </c>
      <c r="M85">
        <v>289.28500000000003</v>
      </c>
    </row>
    <row r="86" spans="1:13" x14ac:dyDescent="0.2">
      <c r="A86">
        <v>20</v>
      </c>
      <c r="B86">
        <v>37.246699999999997</v>
      </c>
      <c r="C86">
        <v>510.22199999999998</v>
      </c>
      <c r="K86">
        <v>20</v>
      </c>
      <c r="L86">
        <v>39.910899999999998</v>
      </c>
      <c r="M86">
        <v>289.28699999999998</v>
      </c>
    </row>
    <row r="87" spans="1:13" x14ac:dyDescent="0.2">
      <c r="A87">
        <v>21</v>
      </c>
      <c r="B87">
        <v>34.621299999999998</v>
      </c>
      <c r="C87">
        <v>509.904</v>
      </c>
      <c r="K87">
        <v>21</v>
      </c>
      <c r="L87">
        <v>39.755600000000001</v>
      </c>
      <c r="M87">
        <v>289.67099999999999</v>
      </c>
    </row>
    <row r="88" spans="1:13" x14ac:dyDescent="0.2">
      <c r="A88">
        <v>22</v>
      </c>
      <c r="B88">
        <v>30.000599999999999</v>
      </c>
      <c r="C88">
        <v>509.58699999999999</v>
      </c>
      <c r="K88">
        <v>22</v>
      </c>
      <c r="L88">
        <v>39.600200000000001</v>
      </c>
      <c r="M88">
        <v>292.18700000000001</v>
      </c>
    </row>
    <row r="89" spans="1:13" x14ac:dyDescent="0.2">
      <c r="A89">
        <v>23</v>
      </c>
      <c r="B89">
        <v>27.820499999999999</v>
      </c>
      <c r="C89">
        <v>509.26900000000001</v>
      </c>
      <c r="K89">
        <v>23</v>
      </c>
      <c r="L89">
        <v>39.444800000000001</v>
      </c>
      <c r="M89">
        <v>291.38499999999999</v>
      </c>
    </row>
    <row r="90" spans="1:13" x14ac:dyDescent="0.2">
      <c r="A90">
        <v>24</v>
      </c>
      <c r="B90">
        <v>29.8156</v>
      </c>
      <c r="C90">
        <v>508.952</v>
      </c>
      <c r="K90">
        <v>24</v>
      </c>
      <c r="L90">
        <v>39.289400000000001</v>
      </c>
      <c r="M90">
        <v>290.39299999999997</v>
      </c>
    </row>
    <row r="91" spans="1:13" x14ac:dyDescent="0.2">
      <c r="A91">
        <v>25</v>
      </c>
      <c r="B91">
        <v>31.807600000000001</v>
      </c>
      <c r="C91">
        <v>508.63400000000001</v>
      </c>
      <c r="K91">
        <v>25</v>
      </c>
      <c r="L91">
        <v>39.134</v>
      </c>
      <c r="M91">
        <v>289.49299999999999</v>
      </c>
    </row>
    <row r="92" spans="1:13" x14ac:dyDescent="0.2">
      <c r="A92">
        <v>26</v>
      </c>
      <c r="B92">
        <v>31.986599999999999</v>
      </c>
      <c r="C92">
        <v>508.31700000000001</v>
      </c>
      <c r="K92">
        <v>26</v>
      </c>
      <c r="L92">
        <v>38.9786</v>
      </c>
      <c r="M92">
        <v>292.96199999999999</v>
      </c>
    </row>
    <row r="93" spans="1:13" x14ac:dyDescent="0.2">
      <c r="A93">
        <v>27</v>
      </c>
      <c r="B93">
        <v>31.0154</v>
      </c>
      <c r="C93">
        <v>507.99900000000002</v>
      </c>
      <c r="K93">
        <v>27</v>
      </c>
      <c r="L93">
        <v>38.8232</v>
      </c>
      <c r="M93">
        <v>297.77600000000001</v>
      </c>
    </row>
    <row r="94" spans="1:13" x14ac:dyDescent="0.2">
      <c r="A94">
        <v>28</v>
      </c>
      <c r="B94">
        <v>30.4267</v>
      </c>
      <c r="C94">
        <v>507.68200000000002</v>
      </c>
      <c r="K94">
        <v>28</v>
      </c>
      <c r="L94">
        <v>38.667900000000003</v>
      </c>
      <c r="M94">
        <v>296.07400000000001</v>
      </c>
    </row>
    <row r="95" spans="1:13" x14ac:dyDescent="0.2">
      <c r="A95">
        <v>29</v>
      </c>
      <c r="B95">
        <v>31.718800000000002</v>
      </c>
      <c r="C95">
        <v>507.36399999999998</v>
      </c>
      <c r="K95">
        <v>29</v>
      </c>
      <c r="L95">
        <v>38.512500000000003</v>
      </c>
      <c r="M95">
        <v>292.24700000000001</v>
      </c>
    </row>
    <row r="96" spans="1:13" x14ac:dyDescent="0.2">
      <c r="A96">
        <v>30</v>
      </c>
      <c r="B96">
        <v>33.357700000000001</v>
      </c>
      <c r="C96">
        <v>507.04700000000003</v>
      </c>
      <c r="K96">
        <v>30</v>
      </c>
      <c r="L96">
        <v>38.357100000000003</v>
      </c>
      <c r="M96">
        <v>291.80599999999998</v>
      </c>
    </row>
    <row r="97" spans="1:13" x14ac:dyDescent="0.2">
      <c r="A97">
        <v>31</v>
      </c>
      <c r="B97">
        <v>37.731699999999996</v>
      </c>
      <c r="C97">
        <v>506.72899999999998</v>
      </c>
      <c r="K97">
        <v>31</v>
      </c>
      <c r="L97">
        <v>38.169699999999999</v>
      </c>
      <c r="M97">
        <v>288.23500000000001</v>
      </c>
    </row>
    <row r="98" spans="1:13" x14ac:dyDescent="0.2">
      <c r="A98">
        <v>32</v>
      </c>
      <c r="B98">
        <v>33.571300000000001</v>
      </c>
      <c r="C98">
        <v>506.41199999999998</v>
      </c>
      <c r="K98">
        <v>32</v>
      </c>
      <c r="L98">
        <v>37.982199999999999</v>
      </c>
      <c r="M98">
        <v>288.28100000000001</v>
      </c>
    </row>
    <row r="99" spans="1:13" x14ac:dyDescent="0.2">
      <c r="A99">
        <v>33</v>
      </c>
      <c r="B99">
        <v>30.2637</v>
      </c>
      <c r="C99">
        <v>506.09399999999999</v>
      </c>
      <c r="K99">
        <v>33</v>
      </c>
      <c r="L99">
        <v>37.794699999999999</v>
      </c>
      <c r="M99">
        <v>292.20800000000003</v>
      </c>
    </row>
    <row r="100" spans="1:13" x14ac:dyDescent="0.2">
      <c r="A100">
        <v>34</v>
      </c>
      <c r="B100">
        <v>29.57</v>
      </c>
      <c r="C100">
        <v>505.77699999999999</v>
      </c>
      <c r="K100">
        <v>34</v>
      </c>
      <c r="L100">
        <v>37.607300000000002</v>
      </c>
      <c r="M100">
        <v>295.702</v>
      </c>
    </row>
    <row r="101" spans="1:13" x14ac:dyDescent="0.2">
      <c r="A101">
        <v>35</v>
      </c>
      <c r="B101">
        <v>30.305499999999999</v>
      </c>
      <c r="C101">
        <v>505.459</v>
      </c>
      <c r="K101">
        <v>35</v>
      </c>
      <c r="L101">
        <v>37.419800000000002</v>
      </c>
      <c r="M101">
        <v>295.02100000000002</v>
      </c>
    </row>
    <row r="102" spans="1:13" x14ac:dyDescent="0.2">
      <c r="A102">
        <v>36</v>
      </c>
      <c r="B102">
        <v>91.148300000000006</v>
      </c>
      <c r="C102">
        <v>505.142</v>
      </c>
      <c r="K102">
        <v>36</v>
      </c>
      <c r="L102">
        <v>37.232399999999998</v>
      </c>
      <c r="M102">
        <v>294.27</v>
      </c>
    </row>
    <row r="103" spans="1:13" x14ac:dyDescent="0.2">
      <c r="A103">
        <v>37</v>
      </c>
      <c r="B103">
        <v>110.093</v>
      </c>
      <c r="C103">
        <v>504.82400000000001</v>
      </c>
      <c r="K103">
        <v>37</v>
      </c>
      <c r="L103">
        <v>37.044899999999998</v>
      </c>
      <c r="M103">
        <v>292.20400000000001</v>
      </c>
    </row>
    <row r="104" spans="1:13" x14ac:dyDescent="0.2">
      <c r="A104">
        <v>38</v>
      </c>
      <c r="B104">
        <v>99.958799999999997</v>
      </c>
      <c r="C104">
        <v>504.50700000000001</v>
      </c>
      <c r="K104">
        <v>38</v>
      </c>
      <c r="L104">
        <v>36.857500000000002</v>
      </c>
      <c r="M104">
        <v>291.18599999999998</v>
      </c>
    </row>
    <row r="105" spans="1:13" x14ac:dyDescent="0.2">
      <c r="A105">
        <v>39</v>
      </c>
      <c r="B105">
        <v>86.181299999999993</v>
      </c>
      <c r="C105">
        <v>504.18900000000002</v>
      </c>
      <c r="K105">
        <v>39</v>
      </c>
      <c r="L105">
        <v>36.67</v>
      </c>
      <c r="M105">
        <v>292</v>
      </c>
    </row>
    <row r="106" spans="1:13" x14ac:dyDescent="0.2">
      <c r="A106">
        <v>40</v>
      </c>
      <c r="B106">
        <v>83.935299999999998</v>
      </c>
      <c r="C106">
        <v>503.87200000000001</v>
      </c>
      <c r="K106">
        <v>40</v>
      </c>
      <c r="L106">
        <v>36.482599999999998</v>
      </c>
      <c r="M106">
        <v>293.02199999999999</v>
      </c>
    </row>
    <row r="107" spans="1:13" x14ac:dyDescent="0.2">
      <c r="A107">
        <v>41</v>
      </c>
      <c r="B107">
        <v>90.099800000000002</v>
      </c>
      <c r="C107">
        <v>503.55399999999997</v>
      </c>
      <c r="K107">
        <v>41</v>
      </c>
      <c r="L107">
        <v>36.295099999999998</v>
      </c>
      <c r="M107">
        <v>296.17599999999999</v>
      </c>
    </row>
    <row r="108" spans="1:13" x14ac:dyDescent="0.2">
      <c r="A108">
        <v>42</v>
      </c>
      <c r="B108">
        <v>94.116299999999995</v>
      </c>
      <c r="C108">
        <v>503.23700000000002</v>
      </c>
      <c r="K108">
        <v>42</v>
      </c>
      <c r="L108">
        <v>36.107700000000001</v>
      </c>
      <c r="M108">
        <v>291.04700000000003</v>
      </c>
    </row>
    <row r="109" spans="1:13" x14ac:dyDescent="0.2">
      <c r="A109">
        <v>43</v>
      </c>
      <c r="B109">
        <v>94.398600000000002</v>
      </c>
      <c r="C109">
        <v>502.91899999999998</v>
      </c>
      <c r="K109">
        <v>43</v>
      </c>
      <c r="L109">
        <v>35.920200000000001</v>
      </c>
      <c r="M109">
        <v>289.75</v>
      </c>
    </row>
    <row r="110" spans="1:13" x14ac:dyDescent="0.2">
      <c r="A110">
        <v>44</v>
      </c>
      <c r="B110">
        <v>92.361800000000002</v>
      </c>
      <c r="C110">
        <v>502.60199999999998</v>
      </c>
      <c r="K110">
        <v>44</v>
      </c>
      <c r="L110">
        <v>35.732799999999997</v>
      </c>
      <c r="M110">
        <v>291.26799999999997</v>
      </c>
    </row>
    <row r="111" spans="1:13" x14ac:dyDescent="0.2">
      <c r="A111">
        <v>45</v>
      </c>
      <c r="B111">
        <v>89.958100000000002</v>
      </c>
      <c r="C111">
        <v>502.28399999999999</v>
      </c>
      <c r="K111">
        <v>45</v>
      </c>
      <c r="L111">
        <v>35.545299999999997</v>
      </c>
      <c r="M111">
        <v>290.89100000000002</v>
      </c>
    </row>
    <row r="112" spans="1:13" x14ac:dyDescent="0.2">
      <c r="A112">
        <v>46</v>
      </c>
      <c r="B112">
        <v>93.358999999999995</v>
      </c>
      <c r="C112">
        <v>501.96600000000001</v>
      </c>
      <c r="K112">
        <v>46</v>
      </c>
      <c r="L112">
        <v>35.357900000000001</v>
      </c>
      <c r="M112">
        <v>290.07400000000001</v>
      </c>
    </row>
    <row r="113" spans="1:13" x14ac:dyDescent="0.2">
      <c r="A113">
        <v>47</v>
      </c>
      <c r="B113">
        <v>32.935099999999998</v>
      </c>
      <c r="C113">
        <v>501.649</v>
      </c>
      <c r="K113">
        <v>47</v>
      </c>
      <c r="L113">
        <v>35.170400000000001</v>
      </c>
      <c r="M113">
        <v>289.38099999999997</v>
      </c>
    </row>
    <row r="114" spans="1:13" x14ac:dyDescent="0.2">
      <c r="A114">
        <v>48</v>
      </c>
      <c r="B114">
        <v>32.970199999999998</v>
      </c>
      <c r="C114">
        <v>501.33100000000002</v>
      </c>
      <c r="K114">
        <v>48</v>
      </c>
      <c r="L114">
        <v>34.982999999999997</v>
      </c>
      <c r="M114">
        <v>289.58999999999997</v>
      </c>
    </row>
    <row r="115" spans="1:13" x14ac:dyDescent="0.2">
      <c r="A115">
        <v>49</v>
      </c>
      <c r="B115">
        <v>30.230499999999999</v>
      </c>
      <c r="C115">
        <v>501.01400000000001</v>
      </c>
      <c r="K115">
        <v>49</v>
      </c>
      <c r="L115">
        <v>34.795499999999997</v>
      </c>
      <c r="M115">
        <v>289.64999999999998</v>
      </c>
    </row>
    <row r="116" spans="1:13" x14ac:dyDescent="0.2">
      <c r="A116">
        <v>50</v>
      </c>
      <c r="B116">
        <v>32.2363</v>
      </c>
      <c r="C116">
        <v>500.69600000000003</v>
      </c>
      <c r="K116">
        <v>50</v>
      </c>
      <c r="L116">
        <v>34.6081</v>
      </c>
      <c r="M116">
        <v>290.96199999999999</v>
      </c>
    </row>
    <row r="117" spans="1:13" x14ac:dyDescent="0.2">
      <c r="A117">
        <v>51</v>
      </c>
      <c r="B117">
        <v>34.253399999999999</v>
      </c>
      <c r="C117">
        <v>500.37900000000002</v>
      </c>
      <c r="K117">
        <v>51</v>
      </c>
      <c r="L117">
        <v>34.4206</v>
      </c>
      <c r="M117">
        <v>293.30599999999998</v>
      </c>
    </row>
    <row r="118" spans="1:13" x14ac:dyDescent="0.2">
      <c r="A118">
        <v>52</v>
      </c>
      <c r="B118">
        <v>36.438099999999999</v>
      </c>
      <c r="C118">
        <v>500.06099999999998</v>
      </c>
      <c r="K118">
        <v>52</v>
      </c>
      <c r="L118">
        <v>34.233199999999997</v>
      </c>
      <c r="M118">
        <v>293.84699999999998</v>
      </c>
    </row>
    <row r="119" spans="1:13" x14ac:dyDescent="0.2">
      <c r="A119">
        <v>53</v>
      </c>
      <c r="B119">
        <v>40.574300000000001</v>
      </c>
      <c r="C119">
        <v>499.74400000000003</v>
      </c>
      <c r="K119">
        <v>53</v>
      </c>
      <c r="L119">
        <v>34.045699999999997</v>
      </c>
      <c r="M119">
        <v>292.95499999999998</v>
      </c>
    </row>
    <row r="120" spans="1:13" x14ac:dyDescent="0.2">
      <c r="A120">
        <v>54</v>
      </c>
      <c r="B120">
        <v>50.001899999999999</v>
      </c>
      <c r="C120">
        <v>499.42599999999999</v>
      </c>
      <c r="K120">
        <v>54</v>
      </c>
      <c r="L120">
        <v>33.858199999999997</v>
      </c>
      <c r="M120">
        <v>294.08</v>
      </c>
    </row>
    <row r="121" spans="1:13" x14ac:dyDescent="0.2">
      <c r="A121">
        <v>55</v>
      </c>
      <c r="B121">
        <v>44.969900000000003</v>
      </c>
      <c r="C121">
        <v>499.10899999999998</v>
      </c>
      <c r="K121">
        <v>55</v>
      </c>
      <c r="L121">
        <v>33.6708</v>
      </c>
      <c r="M121">
        <v>296.59300000000002</v>
      </c>
    </row>
    <row r="122" spans="1:13" x14ac:dyDescent="0.2">
      <c r="A122">
        <v>56</v>
      </c>
      <c r="B122">
        <v>38.661299999999997</v>
      </c>
      <c r="C122">
        <v>498.791</v>
      </c>
      <c r="K122">
        <v>56</v>
      </c>
      <c r="L122">
        <v>31.555399999999999</v>
      </c>
      <c r="M122">
        <v>299.786</v>
      </c>
    </row>
    <row r="123" spans="1:13" x14ac:dyDescent="0.2">
      <c r="A123">
        <v>57</v>
      </c>
      <c r="B123">
        <v>36.107599999999998</v>
      </c>
      <c r="C123">
        <v>498.47399999999999</v>
      </c>
      <c r="K123">
        <v>57</v>
      </c>
      <c r="L123">
        <v>31.884899999999998</v>
      </c>
      <c r="M123">
        <v>314.05799999999999</v>
      </c>
    </row>
    <row r="124" spans="1:13" x14ac:dyDescent="0.2">
      <c r="A124">
        <v>58</v>
      </c>
      <c r="B124">
        <v>35.097799999999999</v>
      </c>
      <c r="C124">
        <v>514.14099999999996</v>
      </c>
      <c r="K124">
        <v>58</v>
      </c>
      <c r="L124">
        <v>32.969299999999997</v>
      </c>
      <c r="M124">
        <v>307.572</v>
      </c>
    </row>
    <row r="125" spans="1:13" x14ac:dyDescent="0.2">
      <c r="A125">
        <v>59</v>
      </c>
      <c r="B125">
        <v>35.664000000000001</v>
      </c>
      <c r="C125">
        <v>522.92499999999995</v>
      </c>
      <c r="K125">
        <v>59</v>
      </c>
      <c r="L125">
        <v>33.528599999999997</v>
      </c>
      <c r="M125">
        <v>302.97699999999998</v>
      </c>
    </row>
    <row r="126" spans="1:13" x14ac:dyDescent="0.2">
      <c r="A126">
        <v>60</v>
      </c>
      <c r="B126">
        <v>37.372599999999998</v>
      </c>
      <c r="C126">
        <v>525.26</v>
      </c>
      <c r="K126">
        <v>60</v>
      </c>
      <c r="L126">
        <v>33.969499999999996</v>
      </c>
      <c r="M126">
        <v>298.35700000000003</v>
      </c>
    </row>
    <row r="127" spans="1:13" x14ac:dyDescent="0.2">
      <c r="B127">
        <f>AVERAGE(B66:B126)</f>
        <v>51.891975409836078</v>
      </c>
      <c r="C127">
        <f>AVERAGE(C66:C126)</f>
        <v>510.45552459016386</v>
      </c>
      <c r="L127">
        <f t="shared" ref="L127:M127" si="10">AVERAGE(L66:L126)</f>
        <v>40.263081967213132</v>
      </c>
      <c r="M127">
        <f t="shared" si="10"/>
        <v>293.91167213114755</v>
      </c>
    </row>
    <row r="128" spans="1:13" x14ac:dyDescent="0.2">
      <c r="C128">
        <f>C127-B127</f>
        <v>458.56354918032775</v>
      </c>
      <c r="M128">
        <f t="shared" ref="M128" si="11">M127-L127</f>
        <v>253.64859016393441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64"/>
  <sheetViews>
    <sheetView workbookViewId="0">
      <selection activeCell="C66" sqref="C66:F127"/>
    </sheetView>
  </sheetViews>
  <sheetFormatPr baseColWidth="10" defaultRowHeight="15" x14ac:dyDescent="0.2"/>
  <sheetData>
    <row r="1" spans="1:17" x14ac:dyDescent="0.2">
      <c r="A1" s="1">
        <v>0</v>
      </c>
      <c r="C1" s="2">
        <v>2E-3</v>
      </c>
      <c r="E1" s="2">
        <v>4.0000000000000001E-3</v>
      </c>
      <c r="G1" s="2">
        <v>6.0000000000000001E-3</v>
      </c>
      <c r="I1" s="2">
        <v>8.0000000000000002E-3</v>
      </c>
      <c r="K1" s="1">
        <v>0.01</v>
      </c>
      <c r="O1" t="s">
        <v>0</v>
      </c>
      <c r="P1" t="s">
        <v>1</v>
      </c>
    </row>
    <row r="2" spans="1:17" x14ac:dyDescent="0.2">
      <c r="A2">
        <v>43.917499999999997</v>
      </c>
      <c r="B2">
        <v>461.24099999999999</v>
      </c>
      <c r="C2">
        <v>33.376899999999999</v>
      </c>
      <c r="D2">
        <v>441.01600000000002</v>
      </c>
      <c r="E2">
        <v>55.6648</v>
      </c>
      <c r="F2">
        <v>411.70800000000003</v>
      </c>
      <c r="G2">
        <v>25.149899999999999</v>
      </c>
      <c r="H2">
        <v>394.83600000000001</v>
      </c>
      <c r="I2">
        <v>43.174500000000002</v>
      </c>
      <c r="J2">
        <v>482.84800000000001</v>
      </c>
      <c r="K2">
        <v>50.755699999999997</v>
      </c>
      <c r="L2">
        <v>529.61500000000001</v>
      </c>
      <c r="O2">
        <f>(100-0)/(N6-N4)</f>
        <v>-0.48800732010980191</v>
      </c>
      <c r="P2">
        <f>0-O2*N4</f>
        <v>223.78236873553109</v>
      </c>
      <c r="Q2">
        <v>0</v>
      </c>
    </row>
    <row r="3" spans="1:17" x14ac:dyDescent="0.2">
      <c r="A3">
        <v>38.250799999999998</v>
      </c>
      <c r="B3">
        <v>457.79899999999998</v>
      </c>
      <c r="C3">
        <v>25.569099999999999</v>
      </c>
      <c r="D3">
        <v>437.50099999999998</v>
      </c>
      <c r="E3">
        <v>35.649099999999997</v>
      </c>
      <c r="F3">
        <v>407.91399999999999</v>
      </c>
      <c r="G3">
        <v>23.271599999999999</v>
      </c>
      <c r="H3">
        <v>401</v>
      </c>
      <c r="I3">
        <v>44.852400000000003</v>
      </c>
      <c r="J3">
        <v>480.68400000000003</v>
      </c>
      <c r="K3">
        <v>50.605899999999998</v>
      </c>
      <c r="L3">
        <v>524.69799999999998</v>
      </c>
      <c r="N3" t="s">
        <v>4</v>
      </c>
    </row>
    <row r="4" spans="1:17" x14ac:dyDescent="0.2">
      <c r="A4">
        <v>26.3414</v>
      </c>
      <c r="B4">
        <v>456.13299999999998</v>
      </c>
      <c r="C4">
        <v>28.77</v>
      </c>
      <c r="D4">
        <v>434.47300000000001</v>
      </c>
      <c r="E4">
        <v>42.340600000000002</v>
      </c>
      <c r="F4">
        <v>415.36399999999998</v>
      </c>
      <c r="G4">
        <v>25.061900000000001</v>
      </c>
      <c r="H4">
        <v>401.11200000000002</v>
      </c>
      <c r="I4">
        <v>48.563000000000002</v>
      </c>
      <c r="J4">
        <v>478.52100000000002</v>
      </c>
      <c r="K4">
        <v>53.192100000000003</v>
      </c>
      <c r="L4">
        <v>524.86500000000001</v>
      </c>
      <c r="N4">
        <f>'2.'!C128</f>
        <v>458.56354918032775</v>
      </c>
    </row>
    <row r="5" spans="1:17" x14ac:dyDescent="0.2">
      <c r="A5">
        <v>12.4956</v>
      </c>
      <c r="B5">
        <v>454.46800000000002</v>
      </c>
      <c r="C5">
        <v>56.283700000000003</v>
      </c>
      <c r="D5">
        <v>434.613</v>
      </c>
      <c r="E5">
        <v>37.239600000000003</v>
      </c>
      <c r="F5">
        <v>416.11500000000001</v>
      </c>
      <c r="G5">
        <v>30.311499999999999</v>
      </c>
      <c r="H5">
        <v>401.22300000000001</v>
      </c>
      <c r="I5">
        <v>41.334899999999998</v>
      </c>
      <c r="J5">
        <v>476.35700000000003</v>
      </c>
      <c r="K5">
        <v>55.488100000000003</v>
      </c>
      <c r="L5">
        <v>515.89499999999998</v>
      </c>
      <c r="N5" t="s">
        <v>5</v>
      </c>
    </row>
    <row r="6" spans="1:17" x14ac:dyDescent="0.2">
      <c r="A6">
        <v>2.4437000000000002</v>
      </c>
      <c r="B6">
        <v>452.80200000000002</v>
      </c>
      <c r="C6">
        <v>24.5276</v>
      </c>
      <c r="D6">
        <v>434.75400000000002</v>
      </c>
      <c r="E6">
        <v>26.610600000000002</v>
      </c>
      <c r="F6">
        <v>416.86599999999999</v>
      </c>
      <c r="G6">
        <v>36.536299999999997</v>
      </c>
      <c r="H6">
        <v>401.33499999999998</v>
      </c>
      <c r="I6">
        <v>34.812800000000003</v>
      </c>
      <c r="J6">
        <v>474.19299999999998</v>
      </c>
      <c r="K6">
        <v>56.431800000000003</v>
      </c>
      <c r="L6">
        <v>501.214</v>
      </c>
      <c r="N6">
        <f>'2.'!M128</f>
        <v>253.64859016393441</v>
      </c>
    </row>
    <row r="7" spans="1:17" x14ac:dyDescent="0.2">
      <c r="A7">
        <v>4.9179000000000004</v>
      </c>
      <c r="B7">
        <v>451.13600000000002</v>
      </c>
      <c r="C7">
        <v>30.6678</v>
      </c>
      <c r="D7">
        <v>434.89400000000001</v>
      </c>
      <c r="E7">
        <v>23.910499999999999</v>
      </c>
      <c r="F7">
        <v>417.61700000000002</v>
      </c>
      <c r="G7">
        <v>30.258700000000001</v>
      </c>
      <c r="H7">
        <v>401.44600000000003</v>
      </c>
      <c r="I7">
        <v>26.305700000000002</v>
      </c>
      <c r="J7">
        <v>472.029</v>
      </c>
      <c r="K7">
        <v>55.251800000000003</v>
      </c>
      <c r="L7">
        <v>472.45600000000002</v>
      </c>
      <c r="O7" t="s">
        <v>6</v>
      </c>
      <c r="P7" t="s">
        <v>7</v>
      </c>
      <c r="Q7" t="s">
        <v>8</v>
      </c>
    </row>
    <row r="8" spans="1:17" x14ac:dyDescent="0.2">
      <c r="A8">
        <v>5.1152199999999999</v>
      </c>
      <c r="B8">
        <v>449.471</v>
      </c>
      <c r="C8">
        <v>36.999400000000001</v>
      </c>
      <c r="D8">
        <v>435.03500000000003</v>
      </c>
      <c r="E8">
        <v>48.381</v>
      </c>
      <c r="F8">
        <v>418.36700000000002</v>
      </c>
      <c r="G8">
        <v>32.332900000000002</v>
      </c>
      <c r="H8">
        <v>401.55700000000002</v>
      </c>
      <c r="I8">
        <v>36.1</v>
      </c>
      <c r="J8">
        <v>469.86500000000001</v>
      </c>
      <c r="K8">
        <v>55.744799999999998</v>
      </c>
      <c r="L8">
        <v>473.75599999999997</v>
      </c>
      <c r="O8">
        <v>0</v>
      </c>
      <c r="P8">
        <f>B64</f>
        <v>440.86593049180323</v>
      </c>
      <c r="Q8">
        <f>($O$2*P8)+$P$2</f>
        <v>8.6365674685119984</v>
      </c>
    </row>
    <row r="9" spans="1:17" x14ac:dyDescent="0.2">
      <c r="A9">
        <v>5.3125400000000003</v>
      </c>
      <c r="B9">
        <v>447.80500000000001</v>
      </c>
      <c r="C9">
        <v>36.679299999999998</v>
      </c>
      <c r="D9">
        <v>435.17500000000001</v>
      </c>
      <c r="E9">
        <v>31.008099999999999</v>
      </c>
      <c r="F9">
        <v>419.11799999999999</v>
      </c>
      <c r="G9">
        <v>34.4071</v>
      </c>
      <c r="H9">
        <v>401.66899999999998</v>
      </c>
      <c r="I9">
        <v>34.088500000000003</v>
      </c>
      <c r="J9">
        <v>467.702</v>
      </c>
      <c r="K9">
        <v>56.2378</v>
      </c>
      <c r="L9">
        <v>475.05500000000001</v>
      </c>
      <c r="O9">
        <v>0.2</v>
      </c>
      <c r="P9">
        <f>D64</f>
        <v>411.36204426229511</v>
      </c>
      <c r="Q9">
        <f t="shared" ref="Q9:Q13" si="0">($O$2*P9)+$P$2</f>
        <v>23.034679920198727</v>
      </c>
    </row>
    <row r="10" spans="1:17" x14ac:dyDescent="0.2">
      <c r="A10">
        <v>5.5098700000000003</v>
      </c>
      <c r="B10">
        <v>446.14</v>
      </c>
      <c r="C10">
        <v>37.5105</v>
      </c>
      <c r="D10">
        <v>435.315</v>
      </c>
      <c r="E10">
        <v>27.704999999999998</v>
      </c>
      <c r="F10">
        <v>419.86900000000003</v>
      </c>
      <c r="G10">
        <v>36.481400000000001</v>
      </c>
      <c r="H10">
        <v>401.78</v>
      </c>
      <c r="I10">
        <v>44.113700000000001</v>
      </c>
      <c r="J10">
        <v>465.53800000000001</v>
      </c>
      <c r="K10">
        <v>56.730899999999998</v>
      </c>
      <c r="L10">
        <v>476.35500000000002</v>
      </c>
      <c r="O10">
        <v>0.4</v>
      </c>
      <c r="P10">
        <f>F64</f>
        <v>403.65255245901642</v>
      </c>
      <c r="Q10">
        <f t="shared" si="0"/>
        <v>26.796968354525262</v>
      </c>
    </row>
    <row r="11" spans="1:17" x14ac:dyDescent="0.2">
      <c r="A11">
        <v>5.7071899999999998</v>
      </c>
      <c r="B11">
        <v>444.47399999999999</v>
      </c>
      <c r="C11">
        <v>38.660600000000002</v>
      </c>
      <c r="D11">
        <v>435.45600000000002</v>
      </c>
      <c r="E11">
        <v>59.718699999999998</v>
      </c>
      <c r="F11">
        <v>420.62</v>
      </c>
      <c r="G11">
        <v>38.555599999999998</v>
      </c>
      <c r="H11">
        <v>401.892</v>
      </c>
      <c r="I11">
        <v>38.1997</v>
      </c>
      <c r="J11">
        <v>463.37400000000002</v>
      </c>
      <c r="K11">
        <v>57.2239</v>
      </c>
      <c r="L11">
        <v>477.65499999999997</v>
      </c>
      <c r="O11">
        <v>0.6</v>
      </c>
      <c r="P11">
        <f>H64</f>
        <v>397.16115081967195</v>
      </c>
      <c r="Q11">
        <f t="shared" si="0"/>
        <v>29.964819872298136</v>
      </c>
    </row>
    <row r="12" spans="1:17" x14ac:dyDescent="0.2">
      <c r="A12">
        <v>5.9045100000000001</v>
      </c>
      <c r="B12">
        <v>442.80799999999999</v>
      </c>
      <c r="C12">
        <v>26.316700000000001</v>
      </c>
      <c r="D12">
        <v>435.596</v>
      </c>
      <c r="E12">
        <v>29.819299999999998</v>
      </c>
      <c r="F12">
        <v>421.37099999999998</v>
      </c>
      <c r="G12">
        <v>40.629800000000003</v>
      </c>
      <c r="H12">
        <v>402.00299999999999</v>
      </c>
      <c r="I12">
        <v>33.7333</v>
      </c>
      <c r="J12">
        <v>461.21</v>
      </c>
      <c r="K12">
        <v>57.716900000000003</v>
      </c>
      <c r="L12">
        <v>478.95499999999998</v>
      </c>
      <c r="O12">
        <v>0.8</v>
      </c>
      <c r="P12">
        <f>J64</f>
        <v>426.80106885245885</v>
      </c>
      <c r="Q12">
        <f t="shared" si="0"/>
        <v>15.500322904843586</v>
      </c>
    </row>
    <row r="13" spans="1:17" x14ac:dyDescent="0.2">
      <c r="A13">
        <v>6.1018299999999996</v>
      </c>
      <c r="B13">
        <v>441.14299999999997</v>
      </c>
      <c r="C13">
        <v>21.724799999999998</v>
      </c>
      <c r="D13">
        <v>435.73700000000002</v>
      </c>
      <c r="E13">
        <v>31.2622</v>
      </c>
      <c r="F13">
        <v>422.12099999999998</v>
      </c>
      <c r="G13">
        <v>21.316199999999998</v>
      </c>
      <c r="H13">
        <v>402.11500000000001</v>
      </c>
      <c r="I13">
        <v>33.523200000000003</v>
      </c>
      <c r="J13">
        <v>454.70499999999998</v>
      </c>
      <c r="K13">
        <v>58.209899999999998</v>
      </c>
      <c r="L13">
        <v>480.255</v>
      </c>
      <c r="O13">
        <v>1</v>
      </c>
      <c r="P13">
        <f>L64</f>
        <v>424.21175081967198</v>
      </c>
      <c r="Q13">
        <f t="shared" si="0"/>
        <v>16.763929058935901</v>
      </c>
    </row>
    <row r="14" spans="1:17" x14ac:dyDescent="0.2">
      <c r="A14">
        <v>6.2991599999999996</v>
      </c>
      <c r="B14">
        <v>465.36099999999999</v>
      </c>
      <c r="C14">
        <v>20.5504</v>
      </c>
      <c r="D14">
        <v>435.87700000000001</v>
      </c>
      <c r="E14">
        <v>46.773800000000001</v>
      </c>
      <c r="F14">
        <v>422.87200000000001</v>
      </c>
      <c r="G14">
        <v>19.7437</v>
      </c>
      <c r="H14">
        <v>402.226</v>
      </c>
      <c r="I14">
        <v>33.313000000000002</v>
      </c>
      <c r="J14">
        <v>453.27</v>
      </c>
      <c r="K14">
        <v>58.703000000000003</v>
      </c>
      <c r="L14">
        <v>481.55500000000001</v>
      </c>
    </row>
    <row r="15" spans="1:17" x14ac:dyDescent="0.2">
      <c r="A15">
        <v>6.49648</v>
      </c>
      <c r="B15">
        <v>457.77300000000002</v>
      </c>
      <c r="C15">
        <v>21.5746</v>
      </c>
      <c r="D15">
        <v>436.017</v>
      </c>
      <c r="E15">
        <v>36.687199999999997</v>
      </c>
      <c r="F15">
        <v>423.62299999999999</v>
      </c>
      <c r="G15">
        <v>24.974399999999999</v>
      </c>
      <c r="H15">
        <v>402.33800000000002</v>
      </c>
      <c r="I15">
        <v>33.102899999999998</v>
      </c>
      <c r="J15">
        <v>451.83600000000001</v>
      </c>
      <c r="K15">
        <v>59.195999999999998</v>
      </c>
      <c r="L15">
        <v>482.85500000000002</v>
      </c>
    </row>
    <row r="16" spans="1:17" x14ac:dyDescent="0.2">
      <c r="A16">
        <v>6.6938000000000004</v>
      </c>
      <c r="B16">
        <v>456.74900000000002</v>
      </c>
      <c r="C16">
        <v>57.872999999999998</v>
      </c>
      <c r="D16">
        <v>436.15800000000002</v>
      </c>
      <c r="E16">
        <v>40.841999999999999</v>
      </c>
      <c r="F16">
        <v>424.37400000000002</v>
      </c>
      <c r="G16">
        <v>23.1767</v>
      </c>
      <c r="H16">
        <v>402.44900000000001</v>
      </c>
      <c r="I16">
        <v>32.892800000000001</v>
      </c>
      <c r="J16">
        <v>450.40100000000001</v>
      </c>
      <c r="K16">
        <v>59.689</v>
      </c>
      <c r="L16">
        <v>484.15499999999997</v>
      </c>
    </row>
    <row r="17" spans="1:12" x14ac:dyDescent="0.2">
      <c r="A17">
        <v>10.4122</v>
      </c>
      <c r="B17">
        <v>452.74799999999999</v>
      </c>
      <c r="C17">
        <v>93.605599999999995</v>
      </c>
      <c r="D17">
        <v>436.298</v>
      </c>
      <c r="E17">
        <v>40.161099999999998</v>
      </c>
      <c r="F17">
        <v>425.12400000000002</v>
      </c>
      <c r="G17">
        <v>22.303899999999999</v>
      </c>
      <c r="H17">
        <v>402.56099999999998</v>
      </c>
      <c r="I17">
        <v>32.682600000000001</v>
      </c>
      <c r="J17">
        <v>448.96699999999998</v>
      </c>
      <c r="K17">
        <v>52.841999999999999</v>
      </c>
      <c r="L17">
        <v>489.5</v>
      </c>
    </row>
    <row r="18" spans="1:12" x14ac:dyDescent="0.2">
      <c r="A18">
        <v>13.7536</v>
      </c>
      <c r="B18">
        <v>447.197</v>
      </c>
      <c r="C18">
        <v>58.371000000000002</v>
      </c>
      <c r="D18">
        <v>436.43900000000002</v>
      </c>
      <c r="E18">
        <v>34.0533</v>
      </c>
      <c r="F18">
        <v>425.875</v>
      </c>
      <c r="G18">
        <v>40.234200000000001</v>
      </c>
      <c r="H18">
        <v>402.67200000000003</v>
      </c>
      <c r="I18">
        <v>32.472499999999997</v>
      </c>
      <c r="J18">
        <v>447.53199999999998</v>
      </c>
      <c r="K18">
        <v>49.2121</v>
      </c>
      <c r="L18">
        <v>487.03199999999998</v>
      </c>
    </row>
    <row r="19" spans="1:12" x14ac:dyDescent="0.2">
      <c r="A19">
        <v>15.1547</v>
      </c>
      <c r="B19">
        <v>446.97800000000001</v>
      </c>
      <c r="C19">
        <v>26.377300000000002</v>
      </c>
      <c r="D19">
        <v>436.57900000000001</v>
      </c>
      <c r="E19">
        <v>33.125500000000002</v>
      </c>
      <c r="F19">
        <v>426.62599999999998</v>
      </c>
      <c r="G19">
        <v>41.655500000000004</v>
      </c>
      <c r="H19">
        <v>402.78399999999999</v>
      </c>
      <c r="I19">
        <v>29.580300000000001</v>
      </c>
      <c r="J19">
        <v>446.09800000000001</v>
      </c>
      <c r="K19">
        <v>48.234000000000002</v>
      </c>
      <c r="L19">
        <v>485.11799999999999</v>
      </c>
    </row>
    <row r="20" spans="1:12" x14ac:dyDescent="0.2">
      <c r="A20">
        <v>10.634</v>
      </c>
      <c r="B20">
        <v>446.75799999999998</v>
      </c>
      <c r="C20">
        <v>21.892299999999999</v>
      </c>
      <c r="D20">
        <v>436.72</v>
      </c>
      <c r="E20">
        <v>33.234900000000003</v>
      </c>
      <c r="F20">
        <v>427.37700000000001</v>
      </c>
      <c r="G20">
        <v>28.840199999999999</v>
      </c>
      <c r="H20">
        <v>402.89499999999998</v>
      </c>
      <c r="I20">
        <v>40.959699999999998</v>
      </c>
      <c r="J20">
        <v>444.66300000000001</v>
      </c>
      <c r="K20">
        <v>51.881300000000003</v>
      </c>
      <c r="L20">
        <v>480.08600000000001</v>
      </c>
    </row>
    <row r="21" spans="1:12" x14ac:dyDescent="0.2">
      <c r="A21">
        <v>5.0086000000000004</v>
      </c>
      <c r="B21">
        <v>446.53899999999999</v>
      </c>
      <c r="C21">
        <v>27.1906</v>
      </c>
      <c r="D21">
        <v>436.86</v>
      </c>
      <c r="E21">
        <v>35.3538</v>
      </c>
      <c r="F21">
        <v>428.12799999999999</v>
      </c>
      <c r="G21">
        <v>27.819299999999998</v>
      </c>
      <c r="H21">
        <v>403.00599999999997</v>
      </c>
      <c r="I21">
        <v>42.554000000000002</v>
      </c>
      <c r="J21">
        <v>443.22899999999998</v>
      </c>
      <c r="K21">
        <v>55.698599999999999</v>
      </c>
      <c r="L21">
        <v>474.72</v>
      </c>
    </row>
    <row r="22" spans="1:12" x14ac:dyDescent="0.2">
      <c r="A22">
        <v>4.4389000000000003</v>
      </c>
      <c r="B22">
        <v>446.31900000000002</v>
      </c>
      <c r="C22">
        <v>24.594000000000001</v>
      </c>
      <c r="D22">
        <v>437</v>
      </c>
      <c r="E22">
        <v>42.067900000000002</v>
      </c>
      <c r="F22">
        <v>428.87799999999999</v>
      </c>
      <c r="G22">
        <v>25.353400000000001</v>
      </c>
      <c r="H22">
        <v>408.30799999999999</v>
      </c>
      <c r="I22">
        <v>34.990099999999998</v>
      </c>
      <c r="J22">
        <v>441.79399999999998</v>
      </c>
      <c r="K22">
        <v>59.850999999999999</v>
      </c>
      <c r="L22">
        <v>474.548</v>
      </c>
    </row>
    <row r="23" spans="1:12" x14ac:dyDescent="0.2">
      <c r="A23">
        <v>8.2106999999999992</v>
      </c>
      <c r="B23">
        <v>446.1</v>
      </c>
      <c r="C23">
        <v>19.668800000000001</v>
      </c>
      <c r="D23">
        <v>437.14100000000002</v>
      </c>
      <c r="E23">
        <v>48.652000000000001</v>
      </c>
      <c r="F23">
        <v>429.62900000000002</v>
      </c>
      <c r="G23">
        <v>21.282499999999999</v>
      </c>
      <c r="H23">
        <v>411.26100000000002</v>
      </c>
      <c r="I23">
        <v>33.637099999999997</v>
      </c>
      <c r="J23">
        <v>440.36</v>
      </c>
      <c r="K23">
        <v>57.876800000000003</v>
      </c>
      <c r="L23">
        <v>475.35300000000001</v>
      </c>
    </row>
    <row r="24" spans="1:12" x14ac:dyDescent="0.2">
      <c r="A24">
        <v>10.408899999999999</v>
      </c>
      <c r="B24">
        <v>445.88</v>
      </c>
      <c r="C24">
        <v>16.567699999999999</v>
      </c>
      <c r="D24">
        <v>437.28100000000001</v>
      </c>
      <c r="E24">
        <v>36.290399999999998</v>
      </c>
      <c r="F24">
        <v>430.38</v>
      </c>
      <c r="G24">
        <v>18.948799999999999</v>
      </c>
      <c r="H24">
        <v>419.81200000000001</v>
      </c>
      <c r="I24">
        <v>32.700400000000002</v>
      </c>
      <c r="J24">
        <v>438.92500000000001</v>
      </c>
      <c r="K24">
        <v>55.138500000000001</v>
      </c>
      <c r="L24">
        <v>474.84</v>
      </c>
    </row>
    <row r="25" spans="1:12" x14ac:dyDescent="0.2">
      <c r="A25">
        <v>5.3662999999999998</v>
      </c>
      <c r="B25">
        <v>445.661</v>
      </c>
      <c r="C25">
        <v>19.357700000000001</v>
      </c>
      <c r="D25">
        <v>437.42200000000003</v>
      </c>
      <c r="E25">
        <v>35.6526</v>
      </c>
      <c r="F25">
        <v>431.13099999999997</v>
      </c>
      <c r="G25">
        <v>18.997199999999999</v>
      </c>
      <c r="H25">
        <v>420.46899999999999</v>
      </c>
      <c r="I25">
        <v>31.589700000000001</v>
      </c>
      <c r="J25">
        <v>439.68599999999998</v>
      </c>
      <c r="K25">
        <v>53.986699999999999</v>
      </c>
      <c r="L25">
        <v>464.762</v>
      </c>
    </row>
    <row r="26" spans="1:12" x14ac:dyDescent="0.2">
      <c r="A26">
        <v>5.2245999999999997</v>
      </c>
      <c r="B26">
        <v>445.44099999999997</v>
      </c>
      <c r="C26">
        <v>21.001100000000001</v>
      </c>
      <c r="D26">
        <v>437.56200000000001</v>
      </c>
      <c r="E26">
        <v>44.752499999999998</v>
      </c>
      <c r="F26">
        <v>431.88099999999997</v>
      </c>
      <c r="G26">
        <v>19.060700000000001</v>
      </c>
      <c r="H26">
        <v>421.065</v>
      </c>
      <c r="I26">
        <v>28.425000000000001</v>
      </c>
      <c r="J26">
        <v>439.04700000000003</v>
      </c>
      <c r="K26">
        <v>52.214599999999997</v>
      </c>
      <c r="L26">
        <v>456.22699999999998</v>
      </c>
    </row>
    <row r="27" spans="1:12" x14ac:dyDescent="0.2">
      <c r="A27">
        <v>5.5023999999999997</v>
      </c>
      <c r="B27">
        <v>445.22199999999998</v>
      </c>
      <c r="C27">
        <v>18.756499999999999</v>
      </c>
      <c r="D27">
        <v>437.702</v>
      </c>
      <c r="E27">
        <v>47.505899999999997</v>
      </c>
      <c r="F27">
        <v>432.63200000000001</v>
      </c>
      <c r="G27">
        <v>20.053999999999998</v>
      </c>
      <c r="H27">
        <v>422.84899999999999</v>
      </c>
      <c r="I27">
        <v>30.676300000000001</v>
      </c>
      <c r="J27">
        <v>446.16500000000002</v>
      </c>
      <c r="K27">
        <v>51.818600000000004</v>
      </c>
      <c r="L27">
        <v>451.43900000000002</v>
      </c>
    </row>
    <row r="28" spans="1:12" x14ac:dyDescent="0.2">
      <c r="A28">
        <v>6.6262999999999996</v>
      </c>
      <c r="B28">
        <v>445.00200000000001</v>
      </c>
      <c r="C28">
        <v>19.011099999999999</v>
      </c>
      <c r="D28">
        <v>437.84300000000002</v>
      </c>
      <c r="E28">
        <v>31.519400000000001</v>
      </c>
      <c r="F28">
        <v>433.38299999999998</v>
      </c>
      <c r="G28">
        <v>18.1602</v>
      </c>
      <c r="H28">
        <v>428.55799999999999</v>
      </c>
      <c r="I28">
        <v>31.9148</v>
      </c>
      <c r="J28">
        <v>447.35</v>
      </c>
      <c r="K28">
        <v>51.701599999999999</v>
      </c>
      <c r="L28">
        <v>453.70699999999999</v>
      </c>
    </row>
    <row r="29" spans="1:12" x14ac:dyDescent="0.2">
      <c r="A29">
        <v>10.1067</v>
      </c>
      <c r="B29">
        <v>444.78300000000002</v>
      </c>
      <c r="C29">
        <v>18.948</v>
      </c>
      <c r="D29">
        <v>437.983</v>
      </c>
      <c r="E29">
        <v>34.904899999999998</v>
      </c>
      <c r="F29">
        <v>434.13400000000001</v>
      </c>
      <c r="G29">
        <v>16.9587</v>
      </c>
      <c r="H29">
        <v>435.62700000000001</v>
      </c>
      <c r="I29">
        <v>30.711099999999998</v>
      </c>
      <c r="J29">
        <v>449.04899999999998</v>
      </c>
      <c r="K29">
        <v>52.820900000000002</v>
      </c>
      <c r="L29">
        <v>459.16</v>
      </c>
    </row>
    <row r="30" spans="1:12" x14ac:dyDescent="0.2">
      <c r="A30">
        <v>9.0700400000000005</v>
      </c>
      <c r="B30">
        <v>444.56299999999999</v>
      </c>
      <c r="C30">
        <v>17.537500000000001</v>
      </c>
      <c r="D30">
        <v>438.12400000000002</v>
      </c>
      <c r="E30">
        <v>38.402799999999999</v>
      </c>
      <c r="F30">
        <v>434.88499999999999</v>
      </c>
      <c r="G30">
        <v>17.775700000000001</v>
      </c>
      <c r="H30">
        <v>431.72899999999998</v>
      </c>
      <c r="I30">
        <v>31.886099999999999</v>
      </c>
      <c r="J30">
        <v>448.99299999999999</v>
      </c>
      <c r="K30">
        <v>60.707799999999999</v>
      </c>
      <c r="L30">
        <v>459.39299999999997</v>
      </c>
    </row>
    <row r="31" spans="1:12" x14ac:dyDescent="0.2">
      <c r="A31">
        <v>8.0333699999999997</v>
      </c>
      <c r="B31">
        <v>444.34399999999999</v>
      </c>
      <c r="C31">
        <v>16.843699999999998</v>
      </c>
      <c r="D31">
        <v>438.26400000000001</v>
      </c>
      <c r="E31">
        <v>42.1203</v>
      </c>
      <c r="F31">
        <v>435.63499999999999</v>
      </c>
      <c r="G31">
        <v>18.972000000000001</v>
      </c>
      <c r="H31">
        <v>424.50900000000001</v>
      </c>
      <c r="I31">
        <v>38.532400000000003</v>
      </c>
      <c r="J31">
        <v>454.298</v>
      </c>
      <c r="K31">
        <v>63.056199999999997</v>
      </c>
      <c r="L31">
        <v>458.79599999999999</v>
      </c>
    </row>
    <row r="32" spans="1:12" x14ac:dyDescent="0.2">
      <c r="A32">
        <v>6.9967100000000002</v>
      </c>
      <c r="B32">
        <v>444.12400000000002</v>
      </c>
      <c r="C32">
        <v>16.505099999999999</v>
      </c>
      <c r="D32">
        <v>438.404</v>
      </c>
      <c r="E32">
        <v>36.639600000000002</v>
      </c>
      <c r="F32">
        <v>436.38600000000002</v>
      </c>
      <c r="G32">
        <v>20.118099999999998</v>
      </c>
      <c r="H32">
        <v>414.85</v>
      </c>
      <c r="I32">
        <v>41.9375</v>
      </c>
      <c r="J32">
        <v>457.29199999999997</v>
      </c>
      <c r="K32">
        <v>61.580800000000004</v>
      </c>
      <c r="L32">
        <v>458.36500000000001</v>
      </c>
    </row>
    <row r="33" spans="1:12" x14ac:dyDescent="0.2">
      <c r="A33">
        <v>5.9600499999999998</v>
      </c>
      <c r="B33">
        <v>443.90499999999997</v>
      </c>
      <c r="C33">
        <v>18.3462</v>
      </c>
      <c r="D33">
        <v>438.54500000000002</v>
      </c>
      <c r="E33">
        <v>32.790599999999998</v>
      </c>
      <c r="F33">
        <v>437.137</v>
      </c>
      <c r="G33">
        <v>19.431100000000001</v>
      </c>
      <c r="H33">
        <v>412.44200000000001</v>
      </c>
      <c r="I33">
        <v>37.334099999999999</v>
      </c>
      <c r="J33">
        <v>456.29300000000001</v>
      </c>
      <c r="K33">
        <v>57.646500000000003</v>
      </c>
      <c r="L33">
        <v>462.12200000000001</v>
      </c>
    </row>
    <row r="34" spans="1:12" x14ac:dyDescent="0.2">
      <c r="A34">
        <v>4.9233900000000004</v>
      </c>
      <c r="B34">
        <v>443.685</v>
      </c>
      <c r="C34">
        <v>20.0883</v>
      </c>
      <c r="D34">
        <v>438.685</v>
      </c>
      <c r="E34">
        <v>32.198500000000003</v>
      </c>
      <c r="F34">
        <v>437.88799999999998</v>
      </c>
      <c r="G34">
        <v>17.955300000000001</v>
      </c>
      <c r="H34">
        <v>413.94</v>
      </c>
      <c r="I34">
        <v>32.362900000000003</v>
      </c>
      <c r="J34">
        <v>458.92</v>
      </c>
      <c r="K34">
        <v>55.017600000000002</v>
      </c>
      <c r="L34">
        <v>461.42</v>
      </c>
    </row>
    <row r="35" spans="1:12" x14ac:dyDescent="0.2">
      <c r="A35">
        <v>3.88672</v>
      </c>
      <c r="B35">
        <v>443.46600000000001</v>
      </c>
      <c r="C35">
        <v>20.409700000000001</v>
      </c>
      <c r="D35">
        <v>438.82600000000002</v>
      </c>
      <c r="E35">
        <v>31.606300000000001</v>
      </c>
      <c r="F35">
        <v>438.63799999999998</v>
      </c>
      <c r="G35">
        <v>15.830399999999999</v>
      </c>
      <c r="H35">
        <v>412.67</v>
      </c>
      <c r="I35">
        <v>34.429900000000004</v>
      </c>
      <c r="J35">
        <v>467.14100000000002</v>
      </c>
      <c r="K35">
        <v>58.778100000000002</v>
      </c>
      <c r="L35">
        <v>467.29</v>
      </c>
    </row>
    <row r="36" spans="1:12" x14ac:dyDescent="0.2">
      <c r="A36">
        <v>2.85006</v>
      </c>
      <c r="B36">
        <v>443.24599999999998</v>
      </c>
      <c r="C36">
        <v>20.9483</v>
      </c>
      <c r="D36">
        <v>438.96600000000001</v>
      </c>
      <c r="E36">
        <v>31.014199999999999</v>
      </c>
      <c r="F36">
        <v>439.38900000000001</v>
      </c>
      <c r="G36">
        <v>15.400499999999999</v>
      </c>
      <c r="H36">
        <v>414.49099999999999</v>
      </c>
      <c r="I36">
        <v>32.852600000000002</v>
      </c>
      <c r="J36">
        <v>470.21899999999999</v>
      </c>
      <c r="K36">
        <v>59.797199999999997</v>
      </c>
      <c r="L36">
        <v>469.40699999999998</v>
      </c>
    </row>
    <row r="37" spans="1:12" x14ac:dyDescent="0.2">
      <c r="A37">
        <v>1.8133999999999999</v>
      </c>
      <c r="B37">
        <v>443.02699999999999</v>
      </c>
      <c r="C37">
        <v>21.002099999999999</v>
      </c>
      <c r="D37">
        <v>439.10599999999999</v>
      </c>
      <c r="E37">
        <v>30.422000000000001</v>
      </c>
      <c r="F37">
        <v>440.14</v>
      </c>
      <c r="G37">
        <v>15.585800000000001</v>
      </c>
      <c r="H37">
        <v>416.31299999999999</v>
      </c>
      <c r="I37">
        <v>32.883899999999997</v>
      </c>
      <c r="J37">
        <v>469.99599999999998</v>
      </c>
      <c r="K37">
        <v>57.935699999999997</v>
      </c>
      <c r="L37">
        <v>477.15899999999999</v>
      </c>
    </row>
    <row r="38" spans="1:12" x14ac:dyDescent="0.2">
      <c r="A38">
        <v>4.6025999999999998</v>
      </c>
      <c r="B38">
        <v>442.80700000000002</v>
      </c>
      <c r="C38">
        <v>19.8188</v>
      </c>
      <c r="D38">
        <v>439.24700000000001</v>
      </c>
      <c r="E38">
        <v>29.829899999999999</v>
      </c>
      <c r="F38">
        <v>440.89100000000002</v>
      </c>
      <c r="G38">
        <v>15.541399999999999</v>
      </c>
      <c r="H38">
        <v>418.13499999999999</v>
      </c>
      <c r="I38">
        <v>32.915100000000002</v>
      </c>
      <c r="J38">
        <v>467.81099999999998</v>
      </c>
      <c r="K38">
        <v>56.001300000000001</v>
      </c>
      <c r="L38">
        <v>547.15300000000002</v>
      </c>
    </row>
    <row r="39" spans="1:12" x14ac:dyDescent="0.2">
      <c r="A39">
        <v>4.7171000000000003</v>
      </c>
      <c r="B39">
        <v>442.58800000000002</v>
      </c>
      <c r="C39">
        <v>19.1447</v>
      </c>
      <c r="D39">
        <v>439.387</v>
      </c>
      <c r="E39">
        <v>29.2377</v>
      </c>
      <c r="F39">
        <v>441.642</v>
      </c>
      <c r="G39">
        <v>14.946999999999999</v>
      </c>
      <c r="H39">
        <v>419.95699999999999</v>
      </c>
      <c r="I39">
        <v>32.946399999999997</v>
      </c>
      <c r="J39">
        <v>461.774</v>
      </c>
      <c r="K39">
        <v>53.085500000000003</v>
      </c>
      <c r="L39">
        <v>512.29600000000005</v>
      </c>
    </row>
    <row r="40" spans="1:12" x14ac:dyDescent="0.2">
      <c r="A40">
        <v>3.5331999999999999</v>
      </c>
      <c r="B40">
        <v>442.36799999999999</v>
      </c>
      <c r="C40">
        <v>19.786000000000001</v>
      </c>
      <c r="D40">
        <v>439.52800000000002</v>
      </c>
      <c r="E40">
        <v>28.645600000000002</v>
      </c>
      <c r="F40">
        <v>442.392</v>
      </c>
      <c r="G40">
        <v>16.081</v>
      </c>
      <c r="H40">
        <v>421.779</v>
      </c>
      <c r="I40">
        <v>32.977600000000002</v>
      </c>
      <c r="J40">
        <v>462.08800000000002</v>
      </c>
      <c r="K40">
        <v>49.861899999999999</v>
      </c>
      <c r="L40">
        <v>479.09</v>
      </c>
    </row>
    <row r="41" spans="1:12" x14ac:dyDescent="0.2">
      <c r="A41">
        <v>1.9522999999999999</v>
      </c>
      <c r="B41">
        <v>442.149</v>
      </c>
      <c r="C41">
        <v>20.162600000000001</v>
      </c>
      <c r="D41">
        <v>439.66800000000001</v>
      </c>
      <c r="E41">
        <v>22.370799999999999</v>
      </c>
      <c r="F41">
        <v>443.14299999999997</v>
      </c>
      <c r="G41">
        <v>18.934799999999999</v>
      </c>
      <c r="H41">
        <v>423.6</v>
      </c>
      <c r="I41">
        <v>33.008899999999997</v>
      </c>
      <c r="J41">
        <v>460.54199999999997</v>
      </c>
      <c r="K41">
        <v>48.421100000000003</v>
      </c>
      <c r="L41">
        <v>474.60899999999998</v>
      </c>
    </row>
    <row r="42" spans="1:12" x14ac:dyDescent="0.2">
      <c r="A42">
        <v>0.65859999999999996</v>
      </c>
      <c r="B42">
        <v>441.92899999999997</v>
      </c>
      <c r="C42">
        <v>20.2668</v>
      </c>
      <c r="D42">
        <v>439.80900000000003</v>
      </c>
      <c r="E42">
        <v>22.653500000000001</v>
      </c>
      <c r="F42">
        <v>443.89400000000001</v>
      </c>
      <c r="G42">
        <v>19.290600000000001</v>
      </c>
      <c r="H42">
        <v>425.42200000000003</v>
      </c>
      <c r="I42">
        <v>33.040199999999999</v>
      </c>
      <c r="J42">
        <v>455.154</v>
      </c>
      <c r="K42">
        <v>49.226300000000002</v>
      </c>
      <c r="L42">
        <v>476.16800000000001</v>
      </c>
    </row>
    <row r="43" spans="1:12" x14ac:dyDescent="0.2">
      <c r="A43">
        <v>-0.47070000000000001</v>
      </c>
      <c r="B43">
        <v>441.71</v>
      </c>
      <c r="C43">
        <v>23.344000000000001</v>
      </c>
      <c r="D43">
        <v>439.94900000000001</v>
      </c>
      <c r="E43">
        <v>23.714600000000001</v>
      </c>
      <c r="F43">
        <v>444.64499999999998</v>
      </c>
      <c r="G43">
        <v>17.0747</v>
      </c>
      <c r="H43">
        <v>427.24400000000003</v>
      </c>
      <c r="I43">
        <v>33.071399999999997</v>
      </c>
      <c r="J43">
        <v>452.69099999999997</v>
      </c>
      <c r="K43">
        <v>49.032600000000002</v>
      </c>
      <c r="L43">
        <v>481.44299999999998</v>
      </c>
    </row>
    <row r="44" spans="1:12" x14ac:dyDescent="0.2">
      <c r="A44">
        <v>-1.0588</v>
      </c>
      <c r="B44">
        <v>441.49</v>
      </c>
      <c r="C44">
        <v>30.533300000000001</v>
      </c>
      <c r="D44">
        <v>440.089</v>
      </c>
      <c r="E44">
        <v>23.787800000000001</v>
      </c>
      <c r="F44">
        <v>445.39499999999998</v>
      </c>
      <c r="G44">
        <v>17.4878</v>
      </c>
      <c r="H44">
        <v>429.06599999999997</v>
      </c>
      <c r="I44">
        <v>33.102699999999999</v>
      </c>
      <c r="J44">
        <v>454.178</v>
      </c>
      <c r="K44">
        <v>49.2577</v>
      </c>
      <c r="L44">
        <v>480.98</v>
      </c>
    </row>
    <row r="45" spans="1:12" x14ac:dyDescent="0.2">
      <c r="A45">
        <v>2.6036999999999999</v>
      </c>
      <c r="B45">
        <v>441.27100000000002</v>
      </c>
      <c r="C45">
        <v>47.433999999999997</v>
      </c>
      <c r="D45">
        <v>440.23</v>
      </c>
      <c r="E45">
        <v>22.446100000000001</v>
      </c>
      <c r="F45">
        <v>446.14600000000002</v>
      </c>
      <c r="G45">
        <v>17.101099999999999</v>
      </c>
      <c r="H45">
        <v>430.887</v>
      </c>
      <c r="I45">
        <v>33.133899999999997</v>
      </c>
      <c r="J45">
        <v>452.83800000000002</v>
      </c>
      <c r="K45">
        <v>46.927199999999999</v>
      </c>
      <c r="L45">
        <v>484.68099999999998</v>
      </c>
    </row>
    <row r="46" spans="1:12" x14ac:dyDescent="0.2">
      <c r="A46">
        <v>2.0282</v>
      </c>
      <c r="B46">
        <v>441.05099999999999</v>
      </c>
      <c r="C46">
        <v>35.219499999999996</v>
      </c>
      <c r="D46">
        <v>440.37</v>
      </c>
      <c r="E46">
        <v>24.584599999999998</v>
      </c>
      <c r="F46">
        <v>446.89699999999999</v>
      </c>
      <c r="G46">
        <v>16.714300000000001</v>
      </c>
      <c r="H46">
        <v>432.709</v>
      </c>
      <c r="I46">
        <v>33.165199999999999</v>
      </c>
      <c r="J46">
        <v>447.72899999999998</v>
      </c>
      <c r="K46">
        <v>46.002899999999997</v>
      </c>
      <c r="L46">
        <v>480.476</v>
      </c>
    </row>
    <row r="47" spans="1:12" x14ac:dyDescent="0.2">
      <c r="A47">
        <v>4.1284000000000001</v>
      </c>
      <c r="B47">
        <v>440.83199999999999</v>
      </c>
      <c r="C47">
        <v>21.877300000000002</v>
      </c>
      <c r="D47">
        <v>440.51100000000002</v>
      </c>
      <c r="E47">
        <v>26.312200000000001</v>
      </c>
      <c r="F47">
        <v>447.64800000000002</v>
      </c>
      <c r="G47">
        <v>16.3276</v>
      </c>
      <c r="H47">
        <v>434.53100000000001</v>
      </c>
      <c r="I47">
        <v>33.1965</v>
      </c>
      <c r="J47">
        <v>453.18900000000002</v>
      </c>
      <c r="K47">
        <v>45.424300000000002</v>
      </c>
      <c r="L47">
        <v>471.05799999999999</v>
      </c>
    </row>
    <row r="48" spans="1:12" x14ac:dyDescent="0.2">
      <c r="A48">
        <v>2.2143999999999999</v>
      </c>
      <c r="B48">
        <v>440.613</v>
      </c>
      <c r="C48">
        <v>20.583400000000001</v>
      </c>
      <c r="D48">
        <v>440.65100000000001</v>
      </c>
      <c r="E48">
        <v>27.803999999999998</v>
      </c>
      <c r="F48">
        <v>448.399</v>
      </c>
      <c r="G48">
        <v>15.940799999999999</v>
      </c>
      <c r="H48">
        <v>436.35300000000001</v>
      </c>
      <c r="I48">
        <v>33.227699999999999</v>
      </c>
      <c r="J48">
        <v>458.34699999999998</v>
      </c>
      <c r="K48">
        <v>50.124299999999998</v>
      </c>
      <c r="L48">
        <v>472.964</v>
      </c>
    </row>
    <row r="49" spans="1:12" x14ac:dyDescent="0.2">
      <c r="A49">
        <v>-2.4523000000000001</v>
      </c>
      <c r="B49">
        <v>440.39299999999997</v>
      </c>
      <c r="C49">
        <v>20.526700000000002</v>
      </c>
      <c r="D49">
        <v>440.791</v>
      </c>
      <c r="E49">
        <v>24.288699999999999</v>
      </c>
      <c r="F49">
        <v>449.149</v>
      </c>
      <c r="G49">
        <v>15.5541</v>
      </c>
      <c r="H49">
        <v>438.17500000000001</v>
      </c>
      <c r="I49">
        <v>33.259</v>
      </c>
      <c r="J49">
        <v>458.31599999999997</v>
      </c>
      <c r="K49">
        <v>54.0809</v>
      </c>
      <c r="L49">
        <v>474.47399999999999</v>
      </c>
    </row>
    <row r="50" spans="1:12" x14ac:dyDescent="0.2">
      <c r="A50">
        <v>-4.7417999999999996</v>
      </c>
      <c r="B50">
        <v>440.17399999999998</v>
      </c>
      <c r="C50">
        <v>20.089200000000002</v>
      </c>
      <c r="D50">
        <v>440.93200000000002</v>
      </c>
      <c r="E50">
        <v>29.9024</v>
      </c>
      <c r="F50">
        <v>449.9</v>
      </c>
      <c r="G50">
        <v>15.6069</v>
      </c>
      <c r="H50">
        <v>439.99599999999998</v>
      </c>
      <c r="I50">
        <v>33.290300000000002</v>
      </c>
      <c r="J50">
        <v>464.06299999999999</v>
      </c>
      <c r="K50">
        <v>57.647399999999998</v>
      </c>
      <c r="L50">
        <v>471.88600000000002</v>
      </c>
    </row>
    <row r="51" spans="1:12" x14ac:dyDescent="0.2">
      <c r="A51">
        <v>-4.8525</v>
      </c>
      <c r="B51">
        <v>439.95400000000001</v>
      </c>
      <c r="C51">
        <v>34.687800000000003</v>
      </c>
      <c r="D51">
        <v>441.072</v>
      </c>
      <c r="E51">
        <v>35.625500000000002</v>
      </c>
      <c r="F51">
        <v>450.65100000000001</v>
      </c>
      <c r="G51">
        <v>15.283799999999999</v>
      </c>
      <c r="H51">
        <v>441.81799999999998</v>
      </c>
      <c r="I51">
        <v>33.3215</v>
      </c>
      <c r="J51">
        <v>471.05</v>
      </c>
      <c r="K51">
        <v>61.113300000000002</v>
      </c>
      <c r="L51">
        <v>470.798</v>
      </c>
    </row>
    <row r="52" spans="1:12" x14ac:dyDescent="0.2">
      <c r="A52">
        <v>-2.8782999999999999</v>
      </c>
      <c r="B52">
        <v>439.73500000000001</v>
      </c>
      <c r="C52">
        <v>63.3431</v>
      </c>
      <c r="D52">
        <v>441.21300000000002</v>
      </c>
      <c r="E52">
        <v>28.713899999999999</v>
      </c>
      <c r="F52">
        <v>451.40199999999999</v>
      </c>
      <c r="G52">
        <v>16.788699999999999</v>
      </c>
      <c r="H52">
        <v>443.64</v>
      </c>
      <c r="I52">
        <v>33.352800000000002</v>
      </c>
      <c r="J52">
        <v>475</v>
      </c>
      <c r="K52">
        <v>61.484699999999997</v>
      </c>
      <c r="L52">
        <v>470.65800000000002</v>
      </c>
    </row>
    <row r="53" spans="1:12" x14ac:dyDescent="0.2">
      <c r="A53">
        <v>-1.6914</v>
      </c>
      <c r="B53">
        <v>439.51499999999999</v>
      </c>
      <c r="C53">
        <v>55.103900000000003</v>
      </c>
      <c r="D53">
        <v>441.35300000000001</v>
      </c>
      <c r="E53">
        <v>23.788599999999999</v>
      </c>
      <c r="F53">
        <v>452.15199999999999</v>
      </c>
      <c r="G53">
        <v>17.331900000000001</v>
      </c>
      <c r="H53">
        <v>439.96300000000002</v>
      </c>
      <c r="I53">
        <v>33.384</v>
      </c>
      <c r="J53">
        <v>472.67200000000003</v>
      </c>
      <c r="K53">
        <v>56.580399999999997</v>
      </c>
      <c r="L53">
        <v>469.90499999999997</v>
      </c>
    </row>
    <row r="54" spans="1:12" x14ac:dyDescent="0.2">
      <c r="A54">
        <v>-0.44669999999999999</v>
      </c>
      <c r="B54">
        <v>439.29599999999999</v>
      </c>
      <c r="C54">
        <v>32.991300000000003</v>
      </c>
      <c r="D54">
        <v>441.49299999999999</v>
      </c>
      <c r="E54">
        <v>22.4207</v>
      </c>
      <c r="F54">
        <v>452.90300000000002</v>
      </c>
      <c r="G54">
        <v>15.4102</v>
      </c>
      <c r="H54">
        <v>435.66199999999998</v>
      </c>
      <c r="I54">
        <v>33.415300000000002</v>
      </c>
      <c r="J54">
        <v>475.51499999999999</v>
      </c>
      <c r="K54">
        <v>53.823399999999999</v>
      </c>
      <c r="L54">
        <v>472.387</v>
      </c>
    </row>
    <row r="55" spans="1:12" x14ac:dyDescent="0.2">
      <c r="A55">
        <v>11.5289</v>
      </c>
      <c r="B55">
        <v>439.70600000000002</v>
      </c>
      <c r="C55">
        <v>23.475899999999999</v>
      </c>
      <c r="D55">
        <v>441.63400000000001</v>
      </c>
      <c r="E55">
        <v>23.561599999999999</v>
      </c>
      <c r="F55">
        <v>453.654</v>
      </c>
      <c r="G55">
        <v>16.277899999999999</v>
      </c>
      <c r="H55">
        <v>432.428</v>
      </c>
      <c r="I55">
        <v>34.796500000000002</v>
      </c>
      <c r="J55">
        <v>475.62700000000001</v>
      </c>
      <c r="K55">
        <v>49.246099999999998</v>
      </c>
      <c r="L55">
        <v>470.51900000000001</v>
      </c>
    </row>
    <row r="56" spans="1:12" x14ac:dyDescent="0.2">
      <c r="A56">
        <v>21.624600000000001</v>
      </c>
      <c r="B56">
        <v>439.07600000000002</v>
      </c>
      <c r="C56">
        <v>20.991</v>
      </c>
      <c r="D56">
        <v>439.32400000000001</v>
      </c>
      <c r="E56">
        <v>27.669699999999999</v>
      </c>
      <c r="F56">
        <v>454.40499999999997</v>
      </c>
      <c r="G56">
        <v>17.588999999999999</v>
      </c>
      <c r="H56">
        <v>435.88400000000001</v>
      </c>
      <c r="I56">
        <v>39.442999999999998</v>
      </c>
      <c r="J56">
        <v>477.57</v>
      </c>
      <c r="K56">
        <v>47.379300000000001</v>
      </c>
      <c r="L56">
        <v>471.38600000000002</v>
      </c>
    </row>
    <row r="57" spans="1:12" x14ac:dyDescent="0.2">
      <c r="A57">
        <v>10.6129</v>
      </c>
      <c r="B57">
        <v>441.65800000000002</v>
      </c>
      <c r="C57">
        <v>20.6127</v>
      </c>
      <c r="D57">
        <v>440.40499999999997</v>
      </c>
      <c r="E57">
        <v>28.747299999999999</v>
      </c>
      <c r="F57">
        <v>455.15600000000001</v>
      </c>
      <c r="G57">
        <v>20.349799999999998</v>
      </c>
      <c r="H57">
        <v>437.15199999999999</v>
      </c>
      <c r="I57">
        <v>36.435600000000001</v>
      </c>
      <c r="J57">
        <v>481.26799999999997</v>
      </c>
      <c r="K57">
        <v>48.576900000000002</v>
      </c>
      <c r="L57">
        <v>473.26900000000001</v>
      </c>
    </row>
    <row r="58" spans="1:12" x14ac:dyDescent="0.2">
      <c r="A58">
        <v>-0.51339999999999997</v>
      </c>
      <c r="B58">
        <v>447.33199999999999</v>
      </c>
      <c r="C58">
        <v>21.638999999999999</v>
      </c>
      <c r="D58">
        <v>444.76100000000002</v>
      </c>
      <c r="E58">
        <v>29.6873</v>
      </c>
      <c r="F58">
        <v>455.90600000000001</v>
      </c>
      <c r="G58">
        <v>22.020099999999999</v>
      </c>
      <c r="H58">
        <v>439.392</v>
      </c>
      <c r="I58">
        <v>32.0137</v>
      </c>
      <c r="J58">
        <v>483.358</v>
      </c>
      <c r="K58">
        <v>48.4724</v>
      </c>
      <c r="L58">
        <v>469.77</v>
      </c>
    </row>
    <row r="59" spans="1:12" x14ac:dyDescent="0.2">
      <c r="A59">
        <v>-1.3408</v>
      </c>
      <c r="B59">
        <v>456.30399999999997</v>
      </c>
      <c r="C59">
        <v>20.478300000000001</v>
      </c>
      <c r="D59">
        <v>451.62799999999999</v>
      </c>
      <c r="E59">
        <v>28.7879</v>
      </c>
      <c r="F59">
        <v>456.65699999999998</v>
      </c>
      <c r="G59">
        <v>22.616499999999998</v>
      </c>
      <c r="H59">
        <v>436.69799999999998</v>
      </c>
      <c r="I59">
        <v>28.664999999999999</v>
      </c>
      <c r="J59">
        <v>482.82299999999998</v>
      </c>
      <c r="K59">
        <v>51.282200000000003</v>
      </c>
      <c r="L59">
        <v>469.64699999999999</v>
      </c>
    </row>
    <row r="60" spans="1:12" x14ac:dyDescent="0.2">
      <c r="A60">
        <v>-2.6086999999999998</v>
      </c>
      <c r="B60">
        <v>465.96600000000001</v>
      </c>
      <c r="C60">
        <v>18.866700000000002</v>
      </c>
      <c r="D60">
        <v>451.04500000000002</v>
      </c>
      <c r="E60">
        <v>25.129000000000001</v>
      </c>
      <c r="F60">
        <v>457.97</v>
      </c>
      <c r="G60">
        <v>22.347999999999999</v>
      </c>
      <c r="H60">
        <v>436.20699999999999</v>
      </c>
      <c r="I60">
        <v>28.492000000000001</v>
      </c>
      <c r="J60">
        <v>483.63900000000001</v>
      </c>
      <c r="K60">
        <v>55.423400000000001</v>
      </c>
      <c r="L60">
        <v>473.09</v>
      </c>
    </row>
    <row r="61" spans="1:12" x14ac:dyDescent="0.2">
      <c r="A61">
        <v>-2.7667999999999999</v>
      </c>
      <c r="B61">
        <v>470.63099999999997</v>
      </c>
      <c r="C61">
        <v>19.1008</v>
      </c>
      <c r="D61">
        <v>455.44799999999998</v>
      </c>
      <c r="E61">
        <v>23.823399999999999</v>
      </c>
      <c r="F61">
        <v>463.44600000000003</v>
      </c>
      <c r="G61">
        <v>21.058800000000002</v>
      </c>
      <c r="H61">
        <v>437.113</v>
      </c>
      <c r="I61">
        <v>32.306699999999999</v>
      </c>
      <c r="J61">
        <v>482.887</v>
      </c>
      <c r="K61">
        <v>53.509900000000002</v>
      </c>
      <c r="L61">
        <v>470.61</v>
      </c>
    </row>
    <row r="62" spans="1:12" x14ac:dyDescent="0.2">
      <c r="A62">
        <v>-5.9626000000000001</v>
      </c>
      <c r="B62">
        <v>468.29199999999997</v>
      </c>
      <c r="C62">
        <v>20.625499999999999</v>
      </c>
      <c r="D62">
        <v>457.98899999999998</v>
      </c>
      <c r="E62">
        <v>21.922499999999999</v>
      </c>
      <c r="F62">
        <v>466.70400000000001</v>
      </c>
      <c r="G62">
        <v>18.938800000000001</v>
      </c>
      <c r="H62">
        <v>436.78800000000001</v>
      </c>
      <c r="I62">
        <v>45.590400000000002</v>
      </c>
      <c r="J62">
        <v>480.96100000000001</v>
      </c>
      <c r="K62">
        <v>52.625599999999999</v>
      </c>
      <c r="L62">
        <v>471.40199999999999</v>
      </c>
    </row>
    <row r="63" spans="1:12" x14ac:dyDescent="0.2">
      <c r="A63">
        <f t="shared" ref="A63:L63" si="1">AVERAGE(A2:A62)</f>
        <v>6.1362170491803285</v>
      </c>
      <c r="B63">
        <f t="shared" si="1"/>
        <v>447.00214754098357</v>
      </c>
      <c r="C63">
        <f t="shared" si="1"/>
        <v>27.947693442622949</v>
      </c>
      <c r="D63">
        <f t="shared" si="1"/>
        <v>439.30973770491806</v>
      </c>
      <c r="E63">
        <f t="shared" si="1"/>
        <v>32.812070491803276</v>
      </c>
      <c r="F63">
        <f t="shared" si="1"/>
        <v>436.46462295081972</v>
      </c>
      <c r="G63">
        <f t="shared" si="1"/>
        <v>22.058373770491801</v>
      </c>
      <c r="H63">
        <f t="shared" si="1"/>
        <v>419.21952459016376</v>
      </c>
      <c r="I63">
        <f t="shared" si="1"/>
        <v>34.668439344262289</v>
      </c>
      <c r="J63">
        <f t="shared" si="1"/>
        <v>461.46950819672116</v>
      </c>
      <c r="K63">
        <f t="shared" si="1"/>
        <v>54.157134426229497</v>
      </c>
      <c r="L63">
        <f t="shared" si="1"/>
        <v>478.36888524590148</v>
      </c>
    </row>
    <row r="64" spans="1:12" x14ac:dyDescent="0.2">
      <c r="B64">
        <f>B63-A63</f>
        <v>440.86593049180323</v>
      </c>
      <c r="D64">
        <f>D63-C63</f>
        <v>411.36204426229511</v>
      </c>
      <c r="F64">
        <f t="shared" ref="F64" si="2">F63-E63</f>
        <v>403.65255245901642</v>
      </c>
      <c r="H64">
        <f t="shared" ref="H64" si="3">H63-G63</f>
        <v>397.16115081967195</v>
      </c>
      <c r="J64">
        <f t="shared" ref="J64" si="4">J63-I63</f>
        <v>426.80106885245885</v>
      </c>
      <c r="L64">
        <f t="shared" ref="L64" si="5">L63-K63</f>
        <v>424.21175081967198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BD32D-A6B5-5444-8D5C-B8464FFBA1C4}">
  <dimension ref="A1:M18"/>
  <sheetViews>
    <sheetView topLeftCell="B1" workbookViewId="0">
      <selection activeCell="A13" sqref="A13:B18"/>
    </sheetView>
  </sheetViews>
  <sheetFormatPr baseColWidth="10" defaultRowHeight="15" x14ac:dyDescent="0.2"/>
  <cols>
    <col min="1" max="1" width="15.6640625" bestFit="1" customWidth="1"/>
    <col min="8" max="8" width="32.6640625" bestFit="1" customWidth="1"/>
  </cols>
  <sheetData>
    <row r="1" spans="1:13" ht="17" thickBot="1" x14ac:dyDescent="0.25">
      <c r="A1" s="3" t="s">
        <v>6</v>
      </c>
      <c r="B1">
        <v>1</v>
      </c>
      <c r="C1">
        <v>2</v>
      </c>
      <c r="D1">
        <v>3</v>
      </c>
      <c r="E1" t="s">
        <v>10</v>
      </c>
      <c r="F1" t="s">
        <v>11</v>
      </c>
    </row>
    <row r="2" spans="1:13" ht="16" thickBot="1" x14ac:dyDescent="0.25">
      <c r="A2">
        <v>0</v>
      </c>
      <c r="B2">
        <f>'Activity first replicate'!C2</f>
        <v>14.432453154296667</v>
      </c>
      <c r="C2">
        <f>'2.'!S2</f>
        <v>2.821019115286731</v>
      </c>
      <c r="D2">
        <f>'3.'!Q8</f>
        <v>8.6365674685119984</v>
      </c>
      <c r="E2">
        <f>AVERAGE(B2:D2)</f>
        <v>8.6300132460317993</v>
      </c>
      <c r="F2">
        <f>_xlfn.STDEV.P(B2:D2)</f>
        <v>4.7403503618012515</v>
      </c>
      <c r="I2" s="19" t="s">
        <v>12</v>
      </c>
      <c r="J2" s="20"/>
      <c r="K2" s="20"/>
      <c r="L2" s="20"/>
      <c r="M2" s="21"/>
    </row>
    <row r="3" spans="1:13" ht="16" thickBot="1" x14ac:dyDescent="0.25">
      <c r="A3">
        <v>0.2</v>
      </c>
      <c r="B3">
        <f>'Activity first replicate'!C3</f>
        <v>29.562160028284438</v>
      </c>
      <c r="C3">
        <f>'2.'!S3</f>
        <v>26.254726620899277</v>
      </c>
      <c r="D3">
        <f>'3.'!Q9</f>
        <v>23.034679920198727</v>
      </c>
      <c r="E3">
        <f t="shared" ref="E3:E7" si="0">AVERAGE(B3:D3)</f>
        <v>26.283855523127482</v>
      </c>
      <c r="F3">
        <f t="shared" ref="F3:F7" si="1">_xlfn.STDEV.P(B3:D3)</f>
        <v>2.6649121949352961</v>
      </c>
      <c r="I3" s="16">
        <v>1</v>
      </c>
      <c r="J3" s="17">
        <v>2</v>
      </c>
      <c r="K3" s="17">
        <v>3</v>
      </c>
      <c r="L3" s="17" t="s">
        <v>10</v>
      </c>
      <c r="M3" s="18" t="s">
        <v>11</v>
      </c>
    </row>
    <row r="4" spans="1:13" x14ac:dyDescent="0.2">
      <c r="A4">
        <v>0.4</v>
      </c>
      <c r="B4">
        <f>'Activity first replicate'!C4</f>
        <v>49.315746146622445</v>
      </c>
      <c r="C4">
        <f>'2.'!S4</f>
        <v>26.908679630194342</v>
      </c>
      <c r="D4">
        <f>'3.'!Q10</f>
        <v>26.796968354525262</v>
      </c>
      <c r="E4">
        <f t="shared" si="0"/>
        <v>34.34046471044735</v>
      </c>
      <c r="F4">
        <f t="shared" si="1"/>
        <v>10.589221262578455</v>
      </c>
      <c r="I4" s="13">
        <f t="shared" ref="I4:I9" si="2">(B2/$B$5)*100</f>
        <v>27.324359655157977</v>
      </c>
      <c r="J4" s="14">
        <f t="shared" ref="J4:J9" si="3">(C2/$C$5)*100</f>
        <v>8.0247309164128318</v>
      </c>
      <c r="K4" s="14">
        <f t="shared" ref="K4:K9" si="4">(D2/$D$5)*100</f>
        <v>28.822357368803438</v>
      </c>
      <c r="L4" s="14">
        <f>AVERAGE(I4:K4)</f>
        <v>21.390482646791416</v>
      </c>
      <c r="M4" s="15">
        <f>_xlfn.STDEV.P(I4:K4)</f>
        <v>9.4707792279238312</v>
      </c>
    </row>
    <row r="5" spans="1:13" x14ac:dyDescent="0.2">
      <c r="A5">
        <v>0.6</v>
      </c>
      <c r="B5">
        <f>'Activity first replicate'!C5</f>
        <v>52.818998638719336</v>
      </c>
      <c r="C5">
        <f>'2.'!S5</f>
        <v>35.154064910973574</v>
      </c>
      <c r="D5">
        <f>'3.'!Q11</f>
        <v>29.964819872298136</v>
      </c>
      <c r="E5">
        <f t="shared" si="0"/>
        <v>39.312627807330351</v>
      </c>
      <c r="F5">
        <f t="shared" si="1"/>
        <v>9.7825901748668116</v>
      </c>
      <c r="I5" s="7">
        <f t="shared" si="2"/>
        <v>55.968800602390992</v>
      </c>
      <c r="J5" s="8">
        <f t="shared" si="3"/>
        <v>74.684753206744205</v>
      </c>
      <c r="K5" s="8">
        <f t="shared" si="4"/>
        <v>76.872412443546239</v>
      </c>
      <c r="L5" s="8">
        <f t="shared" ref="L5:L9" si="5">AVERAGE(I5:K5)</f>
        <v>69.175322084227147</v>
      </c>
      <c r="M5" s="9">
        <f t="shared" ref="M5:M9" si="6">_xlfn.STDEV.P(I5:K5)</f>
        <v>9.3810312322878975</v>
      </c>
    </row>
    <row r="6" spans="1:13" x14ac:dyDescent="0.2">
      <c r="A6">
        <v>0.8</v>
      </c>
      <c r="B6">
        <f>'Activity first replicate'!C6</f>
        <v>31.753030748948504</v>
      </c>
      <c r="C6">
        <f>'2.'!S6</f>
        <v>14.421381920728805</v>
      </c>
      <c r="D6">
        <f>'3.'!Q12</f>
        <v>15.500322904843586</v>
      </c>
      <c r="E6">
        <f t="shared" si="0"/>
        <v>20.558245191506966</v>
      </c>
      <c r="F6">
        <f t="shared" si="1"/>
        <v>7.9281543110456205</v>
      </c>
      <c r="I6" s="7">
        <f t="shared" si="2"/>
        <v>93.367438644456229</v>
      </c>
      <c r="J6" s="8">
        <f t="shared" si="3"/>
        <v>76.545001832191019</v>
      </c>
      <c r="K6" s="8">
        <f t="shared" si="4"/>
        <v>89.428097578182047</v>
      </c>
      <c r="L6" s="8">
        <f t="shared" si="5"/>
        <v>86.446846018276418</v>
      </c>
      <c r="M6" s="9">
        <f t="shared" si="6"/>
        <v>7.1839863921197988</v>
      </c>
    </row>
    <row r="7" spans="1:13" x14ac:dyDescent="0.2">
      <c r="A7">
        <v>1</v>
      </c>
      <c r="B7">
        <f>'Activity first replicate'!C7</f>
        <v>14.789074722193504</v>
      </c>
      <c r="C7">
        <f>'2.'!S7</f>
        <v>17.735014825222351</v>
      </c>
      <c r="D7">
        <f>'3.'!Q13</f>
        <v>16.763929058935901</v>
      </c>
      <c r="E7">
        <f t="shared" si="0"/>
        <v>16.429339535450584</v>
      </c>
      <c r="F7">
        <f t="shared" si="1"/>
        <v>1.2257251961126252</v>
      </c>
      <c r="I7" s="7">
        <f t="shared" si="2"/>
        <v>100</v>
      </c>
      <c r="J7" s="8">
        <f t="shared" si="3"/>
        <v>100</v>
      </c>
      <c r="K7" s="8">
        <f t="shared" si="4"/>
        <v>100</v>
      </c>
      <c r="L7" s="8">
        <f t="shared" si="5"/>
        <v>100</v>
      </c>
      <c r="M7" s="9">
        <f t="shared" si="6"/>
        <v>0</v>
      </c>
    </row>
    <row r="8" spans="1:13" x14ac:dyDescent="0.2">
      <c r="I8" s="7">
        <f t="shared" si="2"/>
        <v>60.116684464501994</v>
      </c>
      <c r="J8" s="8">
        <f t="shared" si="3"/>
        <v>41.023369437504442</v>
      </c>
      <c r="K8" s="8">
        <f t="shared" si="4"/>
        <v>51.728403410738736</v>
      </c>
      <c r="L8" s="8">
        <f t="shared" si="5"/>
        <v>50.956152437581721</v>
      </c>
      <c r="M8" s="9">
        <f t="shared" si="6"/>
        <v>7.8139170012740555</v>
      </c>
    </row>
    <row r="9" spans="1:13" ht="16" thickBot="1" x14ac:dyDescent="0.25">
      <c r="I9" s="10">
        <f t="shared" si="2"/>
        <v>27.999536347423803</v>
      </c>
      <c r="J9" s="11">
        <f t="shared" si="3"/>
        <v>50.4494000057622</v>
      </c>
      <c r="K9" s="11">
        <f t="shared" si="4"/>
        <v>55.945369037355078</v>
      </c>
      <c r="L9" s="11">
        <f t="shared" si="5"/>
        <v>44.798101796847028</v>
      </c>
      <c r="M9" s="12">
        <f t="shared" si="6"/>
        <v>12.08843165366441</v>
      </c>
    </row>
    <row r="13" spans="1:13" x14ac:dyDescent="0.2">
      <c r="A13">
        <v>0</v>
      </c>
      <c r="B13">
        <f>E2</f>
        <v>8.6300132460317993</v>
      </c>
      <c r="C13">
        <f>F2</f>
        <v>4.7403503618012515</v>
      </c>
    </row>
    <row r="14" spans="1:13" x14ac:dyDescent="0.2">
      <c r="A14">
        <v>0.2</v>
      </c>
      <c r="B14">
        <f t="shared" ref="B14:C18" si="7">E3</f>
        <v>26.283855523127482</v>
      </c>
      <c r="C14">
        <f t="shared" si="7"/>
        <v>2.6649121949352961</v>
      </c>
    </row>
    <row r="15" spans="1:13" x14ac:dyDescent="0.2">
      <c r="A15">
        <v>0.4</v>
      </c>
      <c r="B15">
        <f t="shared" si="7"/>
        <v>34.34046471044735</v>
      </c>
      <c r="C15">
        <f t="shared" si="7"/>
        <v>10.589221262578455</v>
      </c>
    </row>
    <row r="16" spans="1:13" x14ac:dyDescent="0.2">
      <c r="A16">
        <v>0.6</v>
      </c>
      <c r="B16">
        <f t="shared" si="7"/>
        <v>39.312627807330351</v>
      </c>
      <c r="C16">
        <f t="shared" si="7"/>
        <v>9.7825901748668116</v>
      </c>
    </row>
    <row r="17" spans="1:3" x14ac:dyDescent="0.2">
      <c r="A17">
        <v>0.8</v>
      </c>
      <c r="B17">
        <f t="shared" si="7"/>
        <v>20.558245191506966</v>
      </c>
      <c r="C17">
        <f t="shared" si="7"/>
        <v>7.9281543110456205</v>
      </c>
    </row>
    <row r="18" spans="1:3" x14ac:dyDescent="0.2">
      <c r="A18">
        <v>1</v>
      </c>
      <c r="B18">
        <f t="shared" si="7"/>
        <v>16.429339535450584</v>
      </c>
      <c r="C18">
        <f t="shared" si="7"/>
        <v>1.2257251961126252</v>
      </c>
    </row>
  </sheetData>
  <mergeCells count="1">
    <mergeCell ref="I2:M2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71E1C-D8F5-824D-8AEE-46EB4D1FADE7}">
  <dimension ref="A1:C9"/>
  <sheetViews>
    <sheetView workbookViewId="0"/>
  </sheetViews>
  <sheetFormatPr baseColWidth="10" defaultRowHeight="16" x14ac:dyDescent="0.2"/>
  <cols>
    <col min="1" max="1" width="15.6640625" style="22" bestFit="1" customWidth="1"/>
    <col min="2" max="16384" width="10.83203125" style="22"/>
  </cols>
  <sheetData>
    <row r="1" spans="1:3" x14ac:dyDescent="0.2">
      <c r="A1" s="22" t="s">
        <v>6</v>
      </c>
      <c r="B1" s="22" t="s">
        <v>14</v>
      </c>
      <c r="C1" s="22" t="s">
        <v>13</v>
      </c>
    </row>
    <row r="2" spans="1:3" x14ac:dyDescent="0.2">
      <c r="A2" s="22">
        <v>0</v>
      </c>
      <c r="B2" s="22">
        <v>2.1829999999999998</v>
      </c>
      <c r="C2" s="22">
        <f>((B2/13880)*10^6)/25</f>
        <v>6.2910662824207488</v>
      </c>
    </row>
    <row r="3" spans="1:3" x14ac:dyDescent="0.2">
      <c r="A3" s="22">
        <v>0.2</v>
      </c>
      <c r="B3" s="22">
        <v>1.97</v>
      </c>
      <c r="C3" s="22">
        <f>((B3/13880)*10^6)/25</f>
        <v>5.6772334293948132</v>
      </c>
    </row>
    <row r="4" spans="1:3" x14ac:dyDescent="0.2">
      <c r="A4" s="22">
        <v>0.4</v>
      </c>
      <c r="B4" s="22">
        <v>1.4750000000000001</v>
      </c>
      <c r="C4" s="22">
        <f>((B4/13880)*10^6)/25</f>
        <v>4.250720461095101</v>
      </c>
    </row>
    <row r="5" spans="1:3" x14ac:dyDescent="0.2">
      <c r="A5" s="22">
        <v>0.5</v>
      </c>
      <c r="B5" s="22">
        <v>0.86499999999999999</v>
      </c>
      <c r="C5" s="22">
        <f>((B5/13880)*10^6)/25</f>
        <v>2.4927953890489913</v>
      </c>
    </row>
    <row r="6" spans="1:3" x14ac:dyDescent="0.2">
      <c r="A6" s="22">
        <v>0.6</v>
      </c>
      <c r="B6" s="22">
        <v>0.93</v>
      </c>
      <c r="C6" s="22">
        <f>((B6/13880)*10^6)/25</f>
        <v>2.6801152737752161</v>
      </c>
    </row>
    <row r="7" spans="1:3" x14ac:dyDescent="0.2">
      <c r="A7" s="22">
        <v>0.7</v>
      </c>
      <c r="B7" s="22">
        <v>0.90400000000000003</v>
      </c>
      <c r="C7" s="22">
        <f>((B7/13880)*10^6)/25</f>
        <v>2.6051873198847262</v>
      </c>
    </row>
    <row r="8" spans="1:3" x14ac:dyDescent="0.2">
      <c r="A8" s="22">
        <v>0.8</v>
      </c>
      <c r="B8" s="22">
        <v>0.91</v>
      </c>
      <c r="C8" s="22">
        <f>((B8/13880)*10^6)/25</f>
        <v>2.6224783861671472</v>
      </c>
    </row>
    <row r="9" spans="1:3" x14ac:dyDescent="0.2">
      <c r="A9" s="22">
        <v>1</v>
      </c>
      <c r="B9" s="22">
        <v>0.95799999999999996</v>
      </c>
      <c r="C9" s="22">
        <f>((B9/13880)*10^6)/25</f>
        <v>2.760806916426513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3ABC0-A42D-DF44-888D-99D639F5EFBB}">
  <dimension ref="A1:C9"/>
  <sheetViews>
    <sheetView workbookViewId="0">
      <selection activeCell="C15" sqref="C15"/>
    </sheetView>
  </sheetViews>
  <sheetFormatPr baseColWidth="10" defaultRowHeight="16" x14ac:dyDescent="0.2"/>
  <cols>
    <col min="1" max="1" width="15.6640625" style="22" bestFit="1" customWidth="1"/>
    <col min="2" max="16384" width="10.83203125" style="22"/>
  </cols>
  <sheetData>
    <row r="1" spans="1:3" x14ac:dyDescent="0.2">
      <c r="A1" s="22" t="s">
        <v>6</v>
      </c>
      <c r="B1" s="22" t="s">
        <v>14</v>
      </c>
      <c r="C1" s="22" t="s">
        <v>13</v>
      </c>
    </row>
    <row r="2" spans="1:3" x14ac:dyDescent="0.2">
      <c r="A2" s="22">
        <v>0</v>
      </c>
      <c r="B2" s="22">
        <v>2.1040000000000001</v>
      </c>
      <c r="C2" s="22">
        <f>((B2/13880)*10^6)/25</f>
        <v>6.063400576368875</v>
      </c>
    </row>
    <row r="3" spans="1:3" x14ac:dyDescent="0.2">
      <c r="A3" s="22">
        <v>0.2</v>
      </c>
      <c r="B3" s="22">
        <v>1.89</v>
      </c>
      <c r="C3" s="22">
        <f>((B3/13880)*10^6)/25</f>
        <v>5.4466858789625361</v>
      </c>
    </row>
    <row r="4" spans="1:3" x14ac:dyDescent="0.2">
      <c r="A4" s="22">
        <v>0.4</v>
      </c>
      <c r="B4" s="22">
        <v>1.64</v>
      </c>
      <c r="C4" s="22">
        <f>((B4/13880)*10^6)/25</f>
        <v>4.7262247838616709</v>
      </c>
    </row>
    <row r="5" spans="1:3" x14ac:dyDescent="0.2">
      <c r="A5" s="22">
        <v>0.5</v>
      </c>
      <c r="B5" s="22">
        <v>0.91100000000000003</v>
      </c>
      <c r="C5" s="22">
        <f>((B5/13880)*10^6)/25</f>
        <v>2.6253602305475505</v>
      </c>
    </row>
    <row r="6" spans="1:3" x14ac:dyDescent="0.2">
      <c r="A6" s="22">
        <v>0.6</v>
      </c>
      <c r="B6" s="22">
        <v>0.82</v>
      </c>
      <c r="C6" s="22">
        <f>((B6/13880)*10^6)/25</f>
        <v>2.3631123919308354</v>
      </c>
    </row>
    <row r="7" spans="1:3" x14ac:dyDescent="0.2">
      <c r="A7" s="22">
        <v>0.7</v>
      </c>
      <c r="B7" s="22">
        <v>0.90600000000000003</v>
      </c>
      <c r="C7" s="22">
        <f>((B7/13880)*10^6)/25</f>
        <v>2.6109510086455332</v>
      </c>
    </row>
    <row r="8" spans="1:3" x14ac:dyDescent="0.2">
      <c r="A8" s="22">
        <v>0.8</v>
      </c>
      <c r="B8" s="22">
        <v>0.93200000000000005</v>
      </c>
      <c r="C8" s="22">
        <f>((B8/13880)*10^6)/25</f>
        <v>2.6858789625360231</v>
      </c>
    </row>
    <row r="9" spans="1:3" x14ac:dyDescent="0.2">
      <c r="A9" s="22">
        <v>1</v>
      </c>
      <c r="B9" s="22">
        <v>0.98099999999999998</v>
      </c>
      <c r="C9" s="22">
        <f>((B9/13880)*10^6)/25</f>
        <v>2.8270893371757921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98813-6BFF-EE46-A3E2-5295135C1FC6}">
  <dimension ref="A1:C9"/>
  <sheetViews>
    <sheetView workbookViewId="0">
      <selection activeCell="B14" sqref="B14"/>
    </sheetView>
  </sheetViews>
  <sheetFormatPr baseColWidth="10" defaultRowHeight="16" x14ac:dyDescent="0.2"/>
  <cols>
    <col min="1" max="1" width="15.6640625" style="22" bestFit="1" customWidth="1"/>
    <col min="2" max="16384" width="10.83203125" style="22"/>
  </cols>
  <sheetData>
    <row r="1" spans="1:3" x14ac:dyDescent="0.2">
      <c r="A1" s="22" t="s">
        <v>6</v>
      </c>
      <c r="B1" s="22" t="s">
        <v>14</v>
      </c>
      <c r="C1" s="22" t="s">
        <v>13</v>
      </c>
    </row>
    <row r="2" spans="1:3" x14ac:dyDescent="0.2">
      <c r="A2" s="22">
        <v>0</v>
      </c>
      <c r="B2" s="22">
        <v>2.036</v>
      </c>
      <c r="C2" s="22">
        <f>((B2/13880)*10^6)/25</f>
        <v>5.8674351585014417</v>
      </c>
    </row>
    <row r="3" spans="1:3" x14ac:dyDescent="0.2">
      <c r="A3" s="22">
        <v>0.2</v>
      </c>
      <c r="B3" s="22">
        <v>1.75</v>
      </c>
      <c r="C3" s="22">
        <f>((B3/13880)*10^6)/25</f>
        <v>5.043227665706052</v>
      </c>
    </row>
    <row r="4" spans="1:3" x14ac:dyDescent="0.2">
      <c r="A4" s="22">
        <v>0.4</v>
      </c>
      <c r="B4" s="22">
        <v>1.6</v>
      </c>
      <c r="C4" s="22">
        <f>((B4/13880)*10^6)/25</f>
        <v>4.6109510086455332</v>
      </c>
    </row>
    <row r="5" spans="1:3" x14ac:dyDescent="0.2">
      <c r="A5" s="22">
        <v>0.5</v>
      </c>
      <c r="B5" s="22">
        <v>0.88700000000000001</v>
      </c>
      <c r="C5" s="22">
        <f>((B5/13880)*10^6)/25</f>
        <v>2.5561959654178672</v>
      </c>
    </row>
    <row r="6" spans="1:3" x14ac:dyDescent="0.2">
      <c r="A6" s="22">
        <v>0.6</v>
      </c>
      <c r="B6" s="22">
        <v>0.83</v>
      </c>
      <c r="C6" s="22">
        <f>((B6/13880)*10^6)/25</f>
        <v>2.3919308357348701</v>
      </c>
    </row>
    <row r="7" spans="1:3" x14ac:dyDescent="0.2">
      <c r="A7" s="22">
        <v>0.7</v>
      </c>
      <c r="B7" s="22">
        <v>0.89100000000000001</v>
      </c>
      <c r="C7" s="22">
        <f>((B7/13880)*10^6)/25</f>
        <v>2.5677233429394817</v>
      </c>
    </row>
    <row r="8" spans="1:3" x14ac:dyDescent="0.2">
      <c r="A8" s="22">
        <v>0.8</v>
      </c>
      <c r="B8" s="22">
        <v>0.92500000000000004</v>
      </c>
      <c r="C8" s="22">
        <f>((B8/13880)*10^6)/25</f>
        <v>2.6657060518731988</v>
      </c>
    </row>
    <row r="9" spans="1:3" x14ac:dyDescent="0.2">
      <c r="A9" s="22">
        <v>1</v>
      </c>
      <c r="B9" s="22">
        <v>0.96799999999999997</v>
      </c>
      <c r="C9" s="22">
        <f>((B9/13880)*10^6)/25</f>
        <v>2.7896253602305472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E11A9-14EF-D244-AE17-575B61B58664}">
  <dimension ref="A1:F17"/>
  <sheetViews>
    <sheetView tabSelected="1" workbookViewId="0">
      <selection activeCell="E26" sqref="E26"/>
    </sheetView>
  </sheetViews>
  <sheetFormatPr baseColWidth="10" defaultRowHeight="16" x14ac:dyDescent="0.2"/>
  <cols>
    <col min="1" max="1" width="15.6640625" style="22" bestFit="1" customWidth="1"/>
    <col min="2" max="16384" width="10.83203125" style="22"/>
  </cols>
  <sheetData>
    <row r="1" spans="1:6" x14ac:dyDescent="0.2">
      <c r="A1" s="22" t="s">
        <v>6</v>
      </c>
      <c r="B1" s="22">
        <v>1</v>
      </c>
      <c r="C1" s="22">
        <v>2</v>
      </c>
      <c r="D1" s="22">
        <v>3</v>
      </c>
      <c r="E1" s="22" t="s">
        <v>10</v>
      </c>
      <c r="F1" s="22" t="s">
        <v>11</v>
      </c>
    </row>
    <row r="2" spans="1:6" x14ac:dyDescent="0.2">
      <c r="A2" s="22">
        <v>0</v>
      </c>
      <c r="B2" s="22">
        <f>'DTNB 1. replicate'!C2</f>
        <v>6.2910662824207488</v>
      </c>
      <c r="C2" s="22">
        <f>'DTNB 2. replicate'!C2</f>
        <v>6.063400576368875</v>
      </c>
      <c r="D2" s="22">
        <f>'DTNB 3. replicate'!C2</f>
        <v>5.8674351585014417</v>
      </c>
      <c r="E2" s="22">
        <f>AVERAGE(B2:D2)</f>
        <v>6.0739673390970212</v>
      </c>
      <c r="F2" s="22">
        <f>_xlfn.STDEV.P(B2:D2)</f>
        <v>0.1731080099132688</v>
      </c>
    </row>
    <row r="3" spans="1:6" x14ac:dyDescent="0.2">
      <c r="A3" s="22">
        <v>0.2</v>
      </c>
      <c r="B3" s="22">
        <f>'DTNB 1. replicate'!C3</f>
        <v>5.6772334293948132</v>
      </c>
      <c r="C3" s="22">
        <f>'DTNB 2. replicate'!C3</f>
        <v>5.4466858789625361</v>
      </c>
      <c r="D3" s="22">
        <f>'DTNB 3. replicate'!C3</f>
        <v>5.043227665706052</v>
      </c>
      <c r="E3" s="22">
        <f>AVERAGE(B3:D3)</f>
        <v>5.3890489913544668</v>
      </c>
      <c r="F3" s="22">
        <f>_xlfn.STDEV.P(B3:D3)</f>
        <v>0.26202078188253342</v>
      </c>
    </row>
    <row r="4" spans="1:6" x14ac:dyDescent="0.2">
      <c r="A4" s="22">
        <v>0.4</v>
      </c>
      <c r="B4" s="22">
        <f>'DTNB 1. replicate'!C4</f>
        <v>4.250720461095101</v>
      </c>
      <c r="C4" s="22">
        <f>'DTNB 2. replicate'!C4</f>
        <v>4.7262247838616709</v>
      </c>
      <c r="D4" s="22">
        <f>'DTNB 3. replicate'!C4</f>
        <v>4.6109510086455332</v>
      </c>
      <c r="E4" s="22">
        <f>AVERAGE(B4:D4)</f>
        <v>4.529298751200769</v>
      </c>
      <c r="F4" s="22">
        <f>_xlfn.STDEV.P(B4:D4)</f>
        <v>0.20252803690977894</v>
      </c>
    </row>
    <row r="5" spans="1:6" x14ac:dyDescent="0.2">
      <c r="A5" s="22">
        <v>0.5</v>
      </c>
      <c r="B5" s="22">
        <f>'DTNB 1. replicate'!C5</f>
        <v>2.4927953890489913</v>
      </c>
      <c r="C5" s="22">
        <f>'DTNB 2. replicate'!C5</f>
        <v>2.6253602305475505</v>
      </c>
      <c r="D5" s="22">
        <f>'DTNB 3. replicate'!C5</f>
        <v>2.5561959654178672</v>
      </c>
      <c r="E5" s="22">
        <f>AVERAGE(B5:D5)</f>
        <v>2.5581171950048032</v>
      </c>
      <c r="F5" s="22">
        <f>_xlfn.STDEV.P(B5:D5)</f>
        <v>5.4136418073411657E-2</v>
      </c>
    </row>
    <row r="6" spans="1:6" x14ac:dyDescent="0.2">
      <c r="A6" s="22">
        <v>0.6</v>
      </c>
      <c r="B6" s="22">
        <f>'DTNB 1. replicate'!C6</f>
        <v>2.6801152737752161</v>
      </c>
      <c r="C6" s="22">
        <f>'DTNB 2. replicate'!C6</f>
        <v>2.3631123919308354</v>
      </c>
      <c r="D6" s="22">
        <f>'DTNB 3. replicate'!C6</f>
        <v>2.3919308357348701</v>
      </c>
      <c r="E6" s="22">
        <f>AVERAGE(B6:D6)</f>
        <v>2.478386167146974</v>
      </c>
      <c r="F6" s="22">
        <f>_xlfn.STDEV.P(B6:D6)</f>
        <v>0.14312838065082947</v>
      </c>
    </row>
    <row r="7" spans="1:6" x14ac:dyDescent="0.2">
      <c r="A7" s="22">
        <v>0.7</v>
      </c>
      <c r="B7" s="22">
        <f>'DTNB 1. replicate'!C7</f>
        <v>2.6051873198847262</v>
      </c>
      <c r="C7" s="22">
        <f>'DTNB 2. replicate'!C7</f>
        <v>2.6109510086455332</v>
      </c>
      <c r="D7" s="22">
        <f>'DTNB 3. replicate'!C7</f>
        <v>2.5677233429394817</v>
      </c>
      <c r="E7" s="22">
        <f>AVERAGE(B7:D7)</f>
        <v>2.5946205571565808</v>
      </c>
      <c r="F7" s="22">
        <f>_xlfn.STDEV.P(B7:D7)</f>
        <v>1.9164204940691463E-2</v>
      </c>
    </row>
    <row r="8" spans="1:6" x14ac:dyDescent="0.2">
      <c r="A8" s="22">
        <v>0.8</v>
      </c>
      <c r="B8" s="22">
        <f>'DTNB 1. replicate'!C8</f>
        <v>2.6224783861671472</v>
      </c>
      <c r="C8" s="22">
        <f>'DTNB 2. replicate'!C8</f>
        <v>2.6858789625360231</v>
      </c>
      <c r="D8" s="22">
        <f>'DTNB 3. replicate'!C8</f>
        <v>2.6657060518731988</v>
      </c>
      <c r="E8" s="22">
        <f>AVERAGE(B8:D8)</f>
        <v>2.6580211335254567</v>
      </c>
      <c r="F8" s="22">
        <f>_xlfn.STDEV.P(B8:D8)</f>
        <v>2.6447454174709215E-2</v>
      </c>
    </row>
    <row r="9" spans="1:6" x14ac:dyDescent="0.2">
      <c r="A9" s="22">
        <v>1</v>
      </c>
      <c r="B9" s="22">
        <f>'DTNB 1. replicate'!C9</f>
        <v>2.760806916426513</v>
      </c>
      <c r="C9" s="22">
        <f>'DTNB 2. replicate'!C9</f>
        <v>2.8270893371757921</v>
      </c>
      <c r="D9" s="22">
        <f>'DTNB 3. replicate'!C9</f>
        <v>2.7896253602305472</v>
      </c>
      <c r="E9" s="22">
        <f>AVERAGE(B9:D9)</f>
        <v>2.7925072046109509</v>
      </c>
      <c r="F9" s="22">
        <f>_xlfn.STDEV.P(B9:D9)</f>
        <v>2.7136305267676186E-2</v>
      </c>
    </row>
    <row r="12" spans="1:6" x14ac:dyDescent="0.2">
      <c r="A12" s="22">
        <v>0</v>
      </c>
      <c r="B12" s="22">
        <f>E2</f>
        <v>6.0739673390970212</v>
      </c>
      <c r="C12" s="22">
        <f>F2</f>
        <v>0.1731080099132688</v>
      </c>
    </row>
    <row r="13" spans="1:6" x14ac:dyDescent="0.2">
      <c r="A13" s="22">
        <v>0.2</v>
      </c>
      <c r="B13" s="22">
        <f>E3</f>
        <v>5.3890489913544668</v>
      </c>
      <c r="C13" s="22">
        <f>F3</f>
        <v>0.26202078188253342</v>
      </c>
    </row>
    <row r="14" spans="1:6" x14ac:dyDescent="0.2">
      <c r="A14" s="22">
        <v>0.4</v>
      </c>
      <c r="B14" s="22">
        <f>E4</f>
        <v>4.529298751200769</v>
      </c>
      <c r="C14" s="22">
        <f>F4</f>
        <v>0.20252803690977894</v>
      </c>
    </row>
    <row r="15" spans="1:6" x14ac:dyDescent="0.2">
      <c r="A15" s="22">
        <v>0.6</v>
      </c>
      <c r="B15" s="22">
        <f>E6</f>
        <v>2.478386167146974</v>
      </c>
      <c r="C15" s="22">
        <f>F6</f>
        <v>0.14312838065082947</v>
      </c>
    </row>
    <row r="16" spans="1:6" x14ac:dyDescent="0.2">
      <c r="A16" s="22">
        <v>0.8</v>
      </c>
      <c r="B16" s="22">
        <f>E8</f>
        <v>2.6580211335254567</v>
      </c>
      <c r="C16" s="22">
        <f>F8</f>
        <v>2.6447454174709215E-2</v>
      </c>
    </row>
    <row r="17" spans="1:3" x14ac:dyDescent="0.2">
      <c r="A17" s="22">
        <v>1</v>
      </c>
      <c r="B17" s="22">
        <f>E9</f>
        <v>2.7925072046109509</v>
      </c>
      <c r="C17" s="22">
        <f>F9</f>
        <v>2.7136305267676186E-2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1</vt:lpstr>
      <vt:lpstr>Activity first replicate</vt:lpstr>
      <vt:lpstr>2.</vt:lpstr>
      <vt:lpstr>3.</vt:lpstr>
      <vt:lpstr>Together</vt:lpstr>
      <vt:lpstr>DTNB 1. replicate</vt:lpstr>
      <vt:lpstr>DTNB 2. replicate</vt:lpstr>
      <vt:lpstr>DTNB 3. replicate</vt:lpstr>
      <vt:lpstr>DTNB Together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dcterms:created xsi:type="dcterms:W3CDTF">2019-07-19T13:07:34Z</dcterms:created>
  <dcterms:modified xsi:type="dcterms:W3CDTF">2023-12-06T12:30:11Z</dcterms:modified>
</cp:coreProperties>
</file>