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2/"/>
    </mc:Choice>
  </mc:AlternateContent>
  <xr:revisionPtr revIDLastSave="0" documentId="13_ncr:1_{6A39B04B-B667-AA4C-A345-37B7E804B9EC}" xr6:coauthVersionLast="47" xr6:coauthVersionMax="47" xr10:uidLastSave="{00000000-0000-0000-0000-000000000000}"/>
  <bookViews>
    <workbookView xWindow="-32900" yWindow="1880" windowWidth="25700" windowHeight="15000" firstSheet="8" activeTab="16" xr2:uid="{00000000-000D-0000-FFFF-FFFF00000000}"/>
  </bookViews>
  <sheets>
    <sheet name="GapA_immo_untreated" sheetId="3" r:id="rId1"/>
    <sheet name="GapA_immo_Plasma900R1" sheetId="4" r:id="rId2"/>
    <sheet name="GapA_immo_Plasma900R2" sheetId="5" r:id="rId3"/>
    <sheet name="GapA_immo_Plasma900R3" sheetId="6" r:id="rId4"/>
    <sheet name="GapA_immo_Plasma2100R1" sheetId="7" r:id="rId5"/>
    <sheet name="GapA_immo_Plasma2100R2" sheetId="8" r:id="rId6"/>
    <sheet name="GapA_immo_Plasma2100R3" sheetId="9" r:id="rId7"/>
    <sheet name="GapA_free_untreated" sheetId="11" r:id="rId8"/>
    <sheet name="GapA_free_P30" sheetId="12" r:id="rId9"/>
    <sheet name="GapA_free_P60" sheetId="13" r:id="rId10"/>
    <sheet name="GapA_free_P90" sheetId="14" r:id="rId11"/>
    <sheet name="Plate 1 - P120" sheetId="15" r:id="rId12"/>
    <sheet name="GapA_free_P180" sheetId="16" r:id="rId13"/>
    <sheet name="GapA_free_P300" sheetId="17" r:id="rId14"/>
    <sheet name="GapA_free_stability" sheetId="18" r:id="rId15"/>
    <sheet name="GapA_stability" sheetId="19" r:id="rId16"/>
    <sheet name="GapA_70%" sheetId="20" r:id="rId17"/>
  </sheets>
  <externalReferences>
    <externalReference r:id="rId18"/>
    <externalReference r:id="rId19"/>
  </externalReferences>
  <definedNames>
    <definedName name="MethodPointer1">-534908592</definedName>
    <definedName name="MethodPointer2">401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0" l="1"/>
  <c r="D2" i="20"/>
  <c r="A4" i="20"/>
  <c r="B8" i="20"/>
  <c r="D8" i="20"/>
  <c r="C6" i="20" s="1"/>
  <c r="B9" i="20"/>
  <c r="C10" i="19"/>
  <c r="D10" i="19"/>
  <c r="C11" i="19"/>
  <c r="D11" i="19"/>
  <c r="C12" i="19"/>
  <c r="D12" i="19"/>
  <c r="C13" i="19"/>
  <c r="D13" i="19"/>
  <c r="D9" i="19"/>
  <c r="C9" i="19"/>
  <c r="C4" i="19"/>
  <c r="D4" i="19"/>
  <c r="C3" i="18"/>
  <c r="D3" i="18" s="1"/>
  <c r="C4" i="18"/>
  <c r="D4" i="18" s="1"/>
  <c r="C5" i="18"/>
  <c r="D5" i="18" s="1"/>
  <c r="C6" i="18"/>
  <c r="D6" i="18" s="1"/>
  <c r="C7" i="18"/>
  <c r="D7" i="18" s="1"/>
  <c r="C8" i="18"/>
  <c r="D8" i="18" s="1"/>
  <c r="C9" i="18"/>
  <c r="D9" i="18" s="1"/>
  <c r="C10" i="18"/>
  <c r="D10" i="18" s="1"/>
  <c r="C11" i="18"/>
  <c r="D11" i="18" s="1"/>
  <c r="C12" i="18"/>
  <c r="D12" i="18" s="1"/>
  <c r="C13" i="18"/>
  <c r="D13" i="18" s="1"/>
  <c r="C14" i="18"/>
  <c r="D14" i="18" s="1"/>
  <c r="C15" i="18"/>
  <c r="D15" i="18" s="1"/>
  <c r="C16" i="18"/>
  <c r="D16" i="18" s="1"/>
  <c r="C17" i="18"/>
  <c r="D17" i="18" s="1"/>
  <c r="C18" i="18"/>
  <c r="D18" i="18" s="1"/>
  <c r="BR24" i="16"/>
  <c r="BS22" i="16" s="1"/>
  <c r="BS24" i="16"/>
  <c r="BT24" i="16"/>
  <c r="BU22" i="16" s="1"/>
  <c r="BU24" i="16"/>
  <c r="BV24" i="16"/>
  <c r="BW22" i="16" s="1"/>
  <c r="BW24" i="16"/>
  <c r="BO22" i="15"/>
  <c r="BL24" i="15"/>
  <c r="BM22" i="15" s="1"/>
  <c r="BM24" i="15"/>
  <c r="BN24" i="15"/>
  <c r="BO24" i="15"/>
  <c r="BP24" i="15"/>
  <c r="BQ22" i="15" s="1"/>
  <c r="BQ24" i="15"/>
  <c r="BN26" i="15"/>
  <c r="BO26" i="15"/>
  <c r="BN27" i="15"/>
  <c r="BO27" i="15"/>
  <c r="BN28" i="15"/>
  <c r="BO28" i="15"/>
  <c r="BN29" i="15"/>
  <c r="BO29" i="15"/>
  <c r="BN30" i="15"/>
  <c r="BO30" i="15"/>
  <c r="BN31" i="15"/>
  <c r="BO31" i="15"/>
  <c r="BN32" i="15"/>
  <c r="BO32" i="15"/>
  <c r="BN33" i="15"/>
  <c r="BO33" i="15"/>
  <c r="BN34" i="15"/>
  <c r="BO34" i="15"/>
  <c r="BN35" i="15"/>
  <c r="BO35" i="15"/>
  <c r="BN36" i="15"/>
  <c r="BO36" i="15"/>
  <c r="BN37" i="15"/>
  <c r="BO37" i="15"/>
  <c r="BN38" i="15"/>
  <c r="BO38" i="15"/>
  <c r="BN39" i="15"/>
  <c r="BO39" i="15"/>
  <c r="BN40" i="15"/>
  <c r="BO40" i="15"/>
  <c r="BN41" i="15"/>
  <c r="BO41" i="15"/>
  <c r="BN42" i="15"/>
  <c r="BO42" i="15"/>
  <c r="BN43" i="15"/>
  <c r="BO43" i="15"/>
  <c r="BN44" i="15"/>
  <c r="BO44" i="15"/>
  <c r="BN45" i="15"/>
  <c r="BO45" i="15"/>
  <c r="BN46" i="15"/>
  <c r="BO46" i="15"/>
  <c r="BN47" i="15"/>
  <c r="BO47" i="15"/>
  <c r="BN48" i="15"/>
  <c r="BO48" i="15"/>
  <c r="BN49" i="15"/>
  <c r="BO49" i="15"/>
  <c r="BN50" i="15"/>
  <c r="BO50" i="15"/>
  <c r="BN51" i="15"/>
  <c r="BO51" i="15"/>
  <c r="BN52" i="15"/>
  <c r="BO52" i="15"/>
  <c r="BN53" i="15"/>
  <c r="BO53" i="15"/>
  <c r="BN54" i="15"/>
  <c r="BO54" i="15"/>
  <c r="BN55" i="15"/>
  <c r="BO55" i="15"/>
  <c r="BN56" i="15"/>
  <c r="BO56" i="15"/>
  <c r="BN57" i="15"/>
  <c r="BO57" i="15"/>
  <c r="BN58" i="15"/>
  <c r="BO58" i="15"/>
  <c r="BN59" i="15"/>
  <c r="BO59" i="15"/>
  <c r="BN60" i="15"/>
  <c r="BO60" i="15"/>
  <c r="BN61" i="15"/>
  <c r="BO61" i="15"/>
  <c r="BN62" i="15"/>
  <c r="BO62" i="15"/>
  <c r="BN63" i="15"/>
  <c r="BO63" i="15"/>
  <c r="BN64" i="15"/>
  <c r="BO64" i="15"/>
  <c r="BN65" i="15"/>
  <c r="BO65" i="15"/>
  <c r="BN66" i="15"/>
  <c r="BO66" i="15"/>
  <c r="BN67" i="15"/>
  <c r="BO67" i="15"/>
  <c r="BN68" i="15"/>
  <c r="BO68" i="15"/>
  <c r="BN69" i="15"/>
  <c r="BO69" i="15"/>
  <c r="BN70" i="15"/>
  <c r="BO70" i="15"/>
  <c r="BN71" i="15"/>
  <c r="BO71" i="15"/>
  <c r="BN72" i="15"/>
  <c r="BO72" i="15"/>
  <c r="BN73" i="15"/>
  <c r="BO73" i="15"/>
  <c r="BN74" i="15"/>
  <c r="BO74" i="15"/>
  <c r="BN75" i="15"/>
  <c r="BO75" i="15"/>
  <c r="BN76" i="15"/>
  <c r="BO76" i="15"/>
  <c r="BN77" i="15"/>
  <c r="BO77" i="15"/>
  <c r="BN78" i="15"/>
  <c r="BO78" i="15"/>
  <c r="BN79" i="15"/>
  <c r="BO79" i="15"/>
  <c r="BN80" i="15"/>
  <c r="BO80" i="15"/>
  <c r="BN81" i="15"/>
  <c r="BO81" i="15"/>
  <c r="BN82" i="15"/>
  <c r="BO82" i="15"/>
  <c r="BN83" i="15"/>
  <c r="BO83" i="15"/>
  <c r="BN84" i="15"/>
  <c r="BO84" i="15"/>
  <c r="BN85" i="15"/>
  <c r="BO85" i="15"/>
  <c r="BN86" i="15"/>
  <c r="BO86" i="15"/>
  <c r="BE27" i="14"/>
  <c r="BE28" i="14" s="1"/>
  <c r="AY27" i="13"/>
  <c r="AY28" i="13"/>
  <c r="AY29" i="13" s="1"/>
  <c r="AS27" i="12"/>
  <c r="CD23" i="11"/>
  <c r="CE21" i="11" s="1"/>
  <c r="CE23" i="11"/>
  <c r="CF23" i="11"/>
  <c r="CG21" i="11" s="1"/>
  <c r="CG23" i="11"/>
  <c r="E14" i="18" l="1"/>
  <c r="K10" i="18" s="1"/>
  <c r="F14" i="18"/>
  <c r="L10" i="18" s="1"/>
  <c r="F11" i="18"/>
  <c r="L9" i="18" s="1"/>
  <c r="E11" i="18"/>
  <c r="K9" i="18" s="1"/>
  <c r="E17" i="18"/>
  <c r="K11" i="18" s="1"/>
  <c r="F17" i="18"/>
  <c r="L11" i="18" s="1"/>
  <c r="F5" i="18"/>
  <c r="L7" i="18" s="1"/>
  <c r="E5" i="18"/>
  <c r="K7" i="18" s="1"/>
  <c r="E8" i="18"/>
  <c r="K8" i="18" s="1"/>
  <c r="F8" i="18"/>
  <c r="L8" i="18" s="1"/>
  <c r="BE29" i="14"/>
  <c r="BE30" i="14" s="1"/>
  <c r="BE31" i="14" s="1"/>
  <c r="BE32" i="14" s="1"/>
  <c r="BE33" i="14" s="1"/>
  <c r="BE34" i="14" s="1"/>
  <c r="BE35" i="14" s="1"/>
  <c r="BE36" i="14" s="1"/>
  <c r="BE37" i="14" s="1"/>
  <c r="BE38" i="14" s="1"/>
  <c r="BE39" i="14" s="1"/>
  <c r="BE40" i="14" s="1"/>
  <c r="BE41" i="14" s="1"/>
  <c r="BE42" i="14" s="1"/>
  <c r="BE43" i="14" s="1"/>
  <c r="BE44" i="14" s="1"/>
  <c r="BE45" i="14" s="1"/>
  <c r="BE46" i="14" s="1"/>
  <c r="BE47" i="14" s="1"/>
  <c r="BE48" i="14" s="1"/>
  <c r="BE49" i="14" s="1"/>
  <c r="BE50" i="14" s="1"/>
  <c r="BE51" i="14" s="1"/>
  <c r="BE52" i="14" s="1"/>
  <c r="BE53" i="14" s="1"/>
  <c r="BE54" i="14" s="1"/>
  <c r="BE55" i="14" s="1"/>
  <c r="BE56" i="14" s="1"/>
  <c r="BE57" i="14" s="1"/>
  <c r="BE58" i="14" s="1"/>
  <c r="BE59" i="14" s="1"/>
  <c r="BE60" i="14" s="1"/>
  <c r="BE61" i="14" s="1"/>
  <c r="BE62" i="14" s="1"/>
  <c r="BE63" i="14" s="1"/>
  <c r="BE64" i="14" s="1"/>
  <c r="BE65" i="14" s="1"/>
  <c r="BE66" i="14" s="1"/>
  <c r="BE67" i="14" s="1"/>
  <c r="BE68" i="14" s="1"/>
  <c r="BE69" i="14" s="1"/>
  <c r="BE70" i="14" s="1"/>
  <c r="BE71" i="14" s="1"/>
  <c r="BE72" i="14" s="1"/>
  <c r="BE73" i="14" s="1"/>
  <c r="BE74" i="14" s="1"/>
  <c r="BE75" i="14" s="1"/>
  <c r="BE76" i="14" s="1"/>
  <c r="BE77" i="14" s="1"/>
  <c r="BE78" i="14" s="1"/>
  <c r="BE79" i="14" s="1"/>
  <c r="BE80" i="14" s="1"/>
  <c r="BE81" i="14" s="1"/>
  <c r="BE82" i="14" s="1"/>
  <c r="BE83" i="14" s="1"/>
  <c r="BE84" i="14" s="1"/>
  <c r="BE85" i="14" s="1"/>
  <c r="BE86" i="14" s="1"/>
  <c r="AY30" i="13"/>
  <c r="AY31" i="13" s="1"/>
  <c r="AY32" i="13" s="1"/>
  <c r="AY33" i="13" s="1"/>
  <c r="AY34" i="13" s="1"/>
  <c r="AY35" i="13" s="1"/>
  <c r="AY36" i="13" s="1"/>
  <c r="AY37" i="13" s="1"/>
  <c r="AY38" i="13" s="1"/>
  <c r="AY39" i="13" s="1"/>
  <c r="AY40" i="13" s="1"/>
  <c r="AY41" i="13" s="1"/>
  <c r="AY42" i="13" s="1"/>
  <c r="AY43" i="13" s="1"/>
  <c r="AY44" i="13" s="1"/>
  <c r="AY45" i="13" s="1"/>
  <c r="AY46" i="13" s="1"/>
  <c r="AY47" i="13" s="1"/>
  <c r="AY48" i="13" s="1"/>
  <c r="AY49" i="13" s="1"/>
  <c r="AY50" i="13" s="1"/>
  <c r="AY51" i="13" s="1"/>
  <c r="AY52" i="13" s="1"/>
  <c r="AY53" i="13" s="1"/>
  <c r="AY54" i="13" s="1"/>
  <c r="AY55" i="13" s="1"/>
  <c r="AY56" i="13" s="1"/>
  <c r="AY57" i="13" s="1"/>
  <c r="AY58" i="13" s="1"/>
  <c r="AY59" i="13" s="1"/>
  <c r="AY60" i="13" s="1"/>
  <c r="AY61" i="13" s="1"/>
  <c r="AY62" i="13" s="1"/>
  <c r="AY63" i="13" s="1"/>
  <c r="AY64" i="13" s="1"/>
  <c r="AY65" i="13" s="1"/>
  <c r="AY66" i="13" s="1"/>
  <c r="AY67" i="13" s="1"/>
  <c r="AY68" i="13" s="1"/>
  <c r="AY69" i="13" s="1"/>
  <c r="AY70" i="13" s="1"/>
  <c r="AY71" i="13" s="1"/>
  <c r="AY72" i="13" s="1"/>
  <c r="AY73" i="13" s="1"/>
  <c r="AY74" i="13" s="1"/>
  <c r="AY75" i="13" s="1"/>
  <c r="AY76" i="13" s="1"/>
  <c r="AY77" i="13" s="1"/>
  <c r="AY78" i="13" s="1"/>
  <c r="AY79" i="13" s="1"/>
  <c r="AY80" i="13" s="1"/>
  <c r="AY81" i="13" s="1"/>
  <c r="AY82" i="13" s="1"/>
  <c r="AY83" i="13" s="1"/>
  <c r="AY84" i="13" s="1"/>
  <c r="AY85" i="13" s="1"/>
  <c r="AY86" i="13" s="1"/>
  <c r="BD24" i="13"/>
  <c r="BC24" i="13"/>
  <c r="BB24" i="13"/>
  <c r="BC22" i="13" s="1"/>
  <c r="AZ24" i="13"/>
  <c r="BA22" i="13" s="1"/>
  <c r="AS28" i="12"/>
  <c r="BH24" i="14" l="1"/>
  <c r="BG24" i="14"/>
  <c r="BF24" i="14"/>
  <c r="BG22" i="14" s="1"/>
  <c r="BJ24" i="14"/>
  <c r="BK22" i="14" s="1"/>
  <c r="BI24" i="14"/>
  <c r="BK24" i="14"/>
  <c r="BE22" i="13"/>
  <c r="BE24" i="13"/>
  <c r="AV24" i="12"/>
  <c r="AS29" i="12"/>
  <c r="AS30" i="12" s="1"/>
  <c r="AS31" i="12" s="1"/>
  <c r="AS32" i="12" s="1"/>
  <c r="AS33" i="12" s="1"/>
  <c r="AS34" i="12" s="1"/>
  <c r="AS35" i="12" s="1"/>
  <c r="AS36" i="12" s="1"/>
  <c r="AS37" i="12" s="1"/>
  <c r="AS38" i="12" s="1"/>
  <c r="AS39" i="12" s="1"/>
  <c r="AS40" i="12" s="1"/>
  <c r="AS41" i="12" s="1"/>
  <c r="AS42" i="12" s="1"/>
  <c r="AS43" i="12" s="1"/>
  <c r="AS44" i="12" s="1"/>
  <c r="AS45" i="12" s="1"/>
  <c r="AS46" i="12" s="1"/>
  <c r="AS47" i="12" s="1"/>
  <c r="AS48" i="12" s="1"/>
  <c r="AS49" i="12" s="1"/>
  <c r="AS50" i="12" s="1"/>
  <c r="AS51" i="12" s="1"/>
  <c r="AS52" i="12" s="1"/>
  <c r="AS53" i="12" s="1"/>
  <c r="AS54" i="12" s="1"/>
  <c r="AS55" i="12" s="1"/>
  <c r="AS56" i="12" s="1"/>
  <c r="AS57" i="12" s="1"/>
  <c r="AS58" i="12" s="1"/>
  <c r="AS59" i="12" s="1"/>
  <c r="AS60" i="12" s="1"/>
  <c r="AS61" i="12" s="1"/>
  <c r="AS62" i="12" s="1"/>
  <c r="AS63" i="12" s="1"/>
  <c r="AS64" i="12" s="1"/>
  <c r="AS65" i="12" s="1"/>
  <c r="AS66" i="12" s="1"/>
  <c r="AS67" i="12" s="1"/>
  <c r="AS68" i="12" s="1"/>
  <c r="AS69" i="12" s="1"/>
  <c r="AS70" i="12" s="1"/>
  <c r="AS71" i="12" s="1"/>
  <c r="AS72" i="12" s="1"/>
  <c r="AS73" i="12" s="1"/>
  <c r="AS74" i="12" s="1"/>
  <c r="AS75" i="12" s="1"/>
  <c r="AS76" i="12" s="1"/>
  <c r="AS77" i="12" s="1"/>
  <c r="AS78" i="12" s="1"/>
  <c r="AS79" i="12" s="1"/>
  <c r="AS80" i="12" s="1"/>
  <c r="AS81" i="12" s="1"/>
  <c r="AS82" i="12" s="1"/>
  <c r="AS83" i="12" s="1"/>
  <c r="AS84" i="12" s="1"/>
  <c r="AS85" i="12" s="1"/>
  <c r="AS86" i="12" s="1"/>
  <c r="BI22" i="14" l="1"/>
  <c r="AY24" i="12"/>
  <c r="AT24" i="12"/>
  <c r="AX24" i="12"/>
  <c r="AW24" i="12"/>
  <c r="AW22" i="12" s="1"/>
  <c r="AU24" i="12"/>
  <c r="AY22" i="12" l="1"/>
  <c r="AU22" i="12"/>
  <c r="Q3" i="9" l="1"/>
  <c r="R3" i="9"/>
  <c r="Q4" i="9"/>
  <c r="R4" i="9"/>
  <c r="Q5" i="9"/>
  <c r="R5" i="9"/>
  <c r="Q6" i="9"/>
  <c r="R6" i="9"/>
  <c r="R10" i="9" s="1"/>
  <c r="Q7" i="9"/>
  <c r="R7" i="9"/>
  <c r="Q8" i="9"/>
  <c r="R8" i="9"/>
  <c r="Q10" i="9" l="1"/>
  <c r="Q11" i="9" s="1"/>
  <c r="Q12" i="9"/>
  <c r="Q3" i="8"/>
  <c r="Q10" i="8" s="1"/>
  <c r="R3" i="8"/>
  <c r="Q4" i="8"/>
  <c r="R4" i="8"/>
  <c r="Q5" i="8"/>
  <c r="R5" i="8"/>
  <c r="Q6" i="8"/>
  <c r="R6" i="8"/>
  <c r="R10" i="8" s="1"/>
  <c r="Q7" i="8"/>
  <c r="R7" i="8"/>
  <c r="Q8" i="8"/>
  <c r="R8" i="8"/>
  <c r="Q12" i="8" l="1"/>
  <c r="Q11" i="8"/>
  <c r="Q3" i="7"/>
  <c r="R3" i="7"/>
  <c r="Q4" i="7"/>
  <c r="R4" i="7"/>
  <c r="Q5" i="7"/>
  <c r="R5" i="7"/>
  <c r="Q6" i="7"/>
  <c r="Q10" i="7" s="1"/>
  <c r="R6" i="7"/>
  <c r="R10" i="7" s="1"/>
  <c r="Q7" i="7"/>
  <c r="R7" i="7"/>
  <c r="Q8" i="7"/>
  <c r="R8" i="7"/>
  <c r="Q11" i="7" l="1"/>
  <c r="Q12" i="7"/>
  <c r="Q14" i="7" s="1"/>
  <c r="Q3" i="6"/>
  <c r="Q10" i="6" s="1"/>
  <c r="R3" i="6"/>
  <c r="Q4" i="6"/>
  <c r="R4" i="6"/>
  <c r="Q5" i="6"/>
  <c r="R5" i="6"/>
  <c r="Q6" i="6"/>
  <c r="R6" i="6"/>
  <c r="R10" i="6" s="1"/>
  <c r="Q7" i="6"/>
  <c r="R7" i="6"/>
  <c r="Q8" i="6"/>
  <c r="R8" i="6"/>
  <c r="Q11" i="6" l="1"/>
  <c r="Q12" i="6"/>
  <c r="Q3" i="5"/>
  <c r="Q10" i="5" s="1"/>
  <c r="R3" i="5"/>
  <c r="R10" i="5" s="1"/>
  <c r="Q4" i="5"/>
  <c r="R4" i="5"/>
  <c r="Q5" i="5"/>
  <c r="R5" i="5"/>
  <c r="Q6" i="5"/>
  <c r="R6" i="5"/>
  <c r="Q7" i="5"/>
  <c r="R7" i="5"/>
  <c r="Q8" i="5"/>
  <c r="R8" i="5"/>
  <c r="Q11" i="5" l="1"/>
  <c r="Q12" i="5"/>
  <c r="Q3" i="4"/>
  <c r="Q10" i="4" s="1"/>
  <c r="R3" i="4"/>
  <c r="Q4" i="4"/>
  <c r="R4" i="4"/>
  <c r="Q5" i="4"/>
  <c r="R5" i="4"/>
  <c r="Q6" i="4"/>
  <c r="R6" i="4"/>
  <c r="R10" i="4" s="1"/>
  <c r="Q7" i="4"/>
  <c r="R7" i="4"/>
  <c r="Q8" i="4"/>
  <c r="R8" i="4"/>
  <c r="Q11" i="4" l="1"/>
  <c r="Q12" i="4"/>
  <c r="R8" i="3" l="1"/>
  <c r="Q8" i="3"/>
  <c r="R4" i="3"/>
  <c r="Q4" i="3"/>
  <c r="R7" i="3"/>
  <c r="R6" i="3"/>
  <c r="R5" i="3"/>
  <c r="Q7" i="3"/>
  <c r="Q6" i="3"/>
  <c r="Q5" i="3"/>
  <c r="R3" i="3"/>
  <c r="Q3" i="3"/>
  <c r="R10" i="3" l="1"/>
  <c r="Q10" i="3"/>
  <c r="Q12" i="3" l="1"/>
  <c r="Q11" i="3"/>
  <c r="C5" i="19" l="1"/>
  <c r="B3" i="20" s="1"/>
  <c r="C6" i="19"/>
  <c r="B4" i="20" s="1"/>
  <c r="D6" i="19"/>
  <c r="D5" i="19"/>
</calcChain>
</file>

<file path=xl/sharedStrings.xml><?xml version="1.0" encoding="utf-8"?>
<sst xmlns="http://schemas.openxmlformats.org/spreadsheetml/2006/main" count="3821" uniqueCount="182">
  <si>
    <t>G</t>
  </si>
  <si>
    <t>H</t>
  </si>
  <si>
    <t>R1</t>
  </si>
  <si>
    <t>R2</t>
  </si>
  <si>
    <t>time [s]</t>
  </si>
  <si>
    <t>StabW</t>
  </si>
  <si>
    <t>raw activity</t>
  </si>
  <si>
    <t>Activity/Enzyme</t>
  </si>
  <si>
    <t>Average activity</t>
  </si>
  <si>
    <t>Final protein concentration [µM]</t>
  </si>
  <si>
    <t>Lagtime [340]</t>
  </si>
  <si>
    <t>?????</t>
  </si>
  <si>
    <t>t at Max V [340]</t>
  </si>
  <si>
    <t>R-Squared [340]</t>
  </si>
  <si>
    <t>Max V [340]</t>
  </si>
  <si>
    <t>F</t>
  </si>
  <si>
    <t>E</t>
  </si>
  <si>
    <t>D</t>
  </si>
  <si>
    <t>C</t>
  </si>
  <si>
    <t>B</t>
  </si>
  <si>
    <t>A</t>
  </si>
  <si>
    <t>Results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</si>
  <si>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</si>
  <si>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</si>
  <si>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</si>
  <si>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</si>
  <si>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</si>
  <si>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</si>
  <si>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</si>
  <si>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</si>
  <si>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</si>
  <si>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</si>
  <si>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</si>
  <si>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</si>
  <si>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</si>
  <si>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</si>
  <si>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untreated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</si>
  <si>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</si>
  <si>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</si>
  <si>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</si>
  <si>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</si>
  <si>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</si>
  <si>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</si>
  <si>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</si>
  <si>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</si>
  <si>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</si>
  <si>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</si>
  <si>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</si>
  <si>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</si>
  <si>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</si>
  <si>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</si>
  <si>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</si>
  <si>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</si>
  <si>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</si>
  <si>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</si>
  <si>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</si>
  <si>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</si>
  <si>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</si>
  <si>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</si>
  <si>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</si>
  <si>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</si>
  <si>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</si>
  <si>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</si>
  <si>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</si>
  <si>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</si>
  <si>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</si>
  <si>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</si>
  <si>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</si>
  <si>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</si>
  <si>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</si>
  <si>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</si>
  <si>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</si>
  <si>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</si>
  <si>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</si>
  <si>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</si>
  <si>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</si>
  <si>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</si>
  <si>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</si>
  <si>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</si>
  <si>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</si>
  <si>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</si>
  <si>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</si>
  <si>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</si>
  <si>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</si>
  <si>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</si>
  <si>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</si>
  <si>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</si>
  <si>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</si>
  <si>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</si>
  <si>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</si>
  <si>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</si>
  <si>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</si>
  <si>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</si>
  <si>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</si>
  <si>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</si>
  <si>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</si>
  <si>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</si>
  <si>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</si>
  <si>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</si>
  <si>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</si>
  <si>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</si>
  <si>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</si>
  <si>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</si>
  <si>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A12</t>
  </si>
  <si>
    <t>A11</t>
  </si>
  <si>
    <t>A10</t>
  </si>
  <si>
    <t>A9</t>
  </si>
  <si>
    <t>A8</t>
  </si>
  <si>
    <t>A7</t>
  </si>
  <si>
    <t>A6</t>
  </si>
  <si>
    <t>A5</t>
  </si>
  <si>
    <t>A4</t>
  </si>
  <si>
    <t>A3</t>
  </si>
  <si>
    <t>A2</t>
  </si>
  <si>
    <t>A1</t>
  </si>
  <si>
    <t>T° 340</t>
  </si>
  <si>
    <t>Time</t>
  </si>
  <si>
    <t>End Kinetic</t>
  </si>
  <si>
    <t>Read Speed: Normal,  Delay: 100 msec,  Measurements/Data Point: 8</t>
  </si>
  <si>
    <t>Wavelengths:  340</t>
  </si>
  <si>
    <t>G7..G10</t>
  </si>
  <si>
    <t>Absorbance Endpoint</t>
  </si>
  <si>
    <t xml:space="preserve">    Read</t>
  </si>
  <si>
    <t>Runtime 0:05:00 (HH:MM:SS), Interval 0:00:05, 61 Reads</t>
  </si>
  <si>
    <t>Start Kinetic</t>
  </si>
  <si>
    <t>Eject plate on completion</t>
  </si>
  <si>
    <t>96 WELL PLATE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</si>
  <si>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</si>
  <si>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</si>
  <si>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</si>
  <si>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</si>
  <si>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</si>
  <si>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</si>
  <si>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</si>
  <si>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</si>
  <si>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</si>
  <si>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</si>
  <si>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</si>
  <si>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</si>
  <si>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</si>
  <si>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</si>
  <si>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</si>
  <si>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>G10</t>
  </si>
  <si>
    <t>G9</t>
  </si>
  <si>
    <t>G8</t>
  </si>
  <si>
    <t>G7</t>
  </si>
  <si>
    <t>30.3</t>
  </si>
  <si>
    <t>30.2</t>
  </si>
  <si>
    <t>30.1</t>
  </si>
  <si>
    <t>D7..D12</t>
  </si>
  <si>
    <t>60.3</t>
  </si>
  <si>
    <t>60.2</t>
  </si>
  <si>
    <t>60.1</t>
  </si>
  <si>
    <t>E1..E6</t>
  </si>
  <si>
    <t>90.3</t>
  </si>
  <si>
    <t>90.2</t>
  </si>
  <si>
    <t>90.1</t>
  </si>
  <si>
    <t>E7..E12</t>
  </si>
  <si>
    <t>120.3</t>
  </si>
  <si>
    <t>120.2</t>
  </si>
  <si>
    <t>120.1</t>
  </si>
  <si>
    <t>F1..F6</t>
  </si>
  <si>
    <t>180.3</t>
  </si>
  <si>
    <t>180.2</t>
  </si>
  <si>
    <t>180.1</t>
  </si>
  <si>
    <t>F7..F12</t>
  </si>
  <si>
    <t>300.3</t>
  </si>
  <si>
    <t>300.2</t>
  </si>
  <si>
    <t>300.1</t>
  </si>
  <si>
    <t>G1..G6</t>
  </si>
  <si>
    <t>STABWN</t>
  </si>
  <si>
    <t>Mean</t>
  </si>
  <si>
    <t>Residual activity [%]</t>
  </si>
  <si>
    <t>raw data</t>
  </si>
  <si>
    <t>GapA</t>
  </si>
  <si>
    <t>treatment time [s]</t>
  </si>
  <si>
    <t>immobilized</t>
  </si>
  <si>
    <t>free</t>
  </si>
  <si>
    <t>Protection  factor</t>
  </si>
  <si>
    <t>Resid activity [%]</t>
  </si>
  <si>
    <t>Immobilized</t>
  </si>
  <si>
    <t>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</si>
</sst>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27413E"/>
      <name val="Arial"/>
      <family val="2"/>
    </font>
    <font>
      <b/>
      <sz val="12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37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Border="1"/>
    <xf numFmtId="0" fontId="5" fillId="3" borderId="2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1"/>
    <xf numFmtId="0" fontId="4" fillId="0" borderId="0" xfId="1" applyFont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21" fontId="3" fillId="0" borderId="4" xfId="1" applyNumberFormat="1" applyFont="1" applyBorder="1" applyAlignment="1">
      <alignment horizontal="center" vertical="center" wrapText="1"/>
    </xf>
    <xf numFmtId="0" fontId="6" fillId="2" borderId="1" xfId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21" fontId="3" fillId="0" borderId="1" xfId="1" applyNumberFormat="1" applyFont="1" applyBorder="1" applyAlignment="1">
      <alignment horizontal="center" vertical="center" wrapText="1"/>
    </xf>
    <xf numFmtId="21" fontId="6" fillId="0" borderId="0" xfId="1" applyNumberFormat="1"/>
    <xf numFmtId="14" fontId="6" fillId="0" borderId="0" xfId="1" applyNumberFormat="1"/>
    <xf numFmtId="21" fontId="3" fillId="0" borderId="3" xfId="1" applyNumberFormat="1" applyFont="1" applyBorder="1" applyAlignment="1">
      <alignment horizontal="center" vertical="center" wrapText="1"/>
    </xf>
    <xf numFmtId="0" fontId="10" fillId="0" borderId="0" xfId="1" applyFont="1"/>
    <xf numFmtId="0" fontId="1" fillId="0" borderId="0" xfId="2"/>
    <xf numFmtId="0" fontId="8" fillId="0" borderId="0" xfId="2" applyFont="1"/>
    <xf numFmtId="9" fontId="1" fillId="0" borderId="0" xfId="2" applyNumberFormat="1"/>
    <xf numFmtId="0" fontId="7" fillId="2" borderId="5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/>
    </xf>
  </cellXfs>
  <cellStyles count="3">
    <cellStyle name="Standard" xfId="0" builtinId="0"/>
    <cellStyle name="Standard 2" xfId="1" xr:uid="{B33AC543-21E6-3C4C-8211-980E8205EAB6}"/>
    <cellStyle name="Standard 3" xfId="2" xr:uid="{D4105B93-F0BB-D540-BE23-B56C773765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GapA_immo_untreated!$Q$3:$Q$8</c:f>
              <c:numCache>
                <c:formatCode>General</c:formatCode>
                <c:ptCount val="6"/>
                <c:pt idx="0">
                  <c:v>0.11</c:v>
                </c:pt>
                <c:pt idx="1">
                  <c:v>0.13300000000000001</c:v>
                </c:pt>
                <c:pt idx="2">
                  <c:v>0.154</c:v>
                </c:pt>
                <c:pt idx="3">
                  <c:v>0.16700000000000001</c:v>
                </c:pt>
                <c:pt idx="4">
                  <c:v>0.187</c:v>
                </c:pt>
                <c:pt idx="5">
                  <c:v>0.191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GapA_immo_untreated!$R$2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GapA_immo_untreated!$R$3:$R$8</c:f>
              <c:numCache>
                <c:formatCode>General</c:formatCode>
                <c:ptCount val="6"/>
                <c:pt idx="0">
                  <c:v>0.105</c:v>
                </c:pt>
                <c:pt idx="1">
                  <c:v>0.13600000000000001</c:v>
                </c:pt>
                <c:pt idx="2">
                  <c:v>0.153</c:v>
                </c:pt>
                <c:pt idx="3">
                  <c:v>0.17199999999999999</c:v>
                </c:pt>
                <c:pt idx="4">
                  <c:v>0.18</c:v>
                </c:pt>
                <c:pt idx="5">
                  <c:v>0.192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GapA_immo_untreated!$S$2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'GapA_70%'!$A$3:$A$4</c:f>
              <c:numCache>
                <c:formatCode>General</c:formatCode>
                <c:ptCount val="2"/>
                <c:pt idx="0">
                  <c:v>900</c:v>
                </c:pt>
                <c:pt idx="1">
                  <c:v>2100</c:v>
                </c:pt>
              </c:numCache>
            </c:numRef>
          </c:xVal>
          <c:yVal>
            <c:numRef>
              <c:f>'GapA_70%'!$B$3:$B$4</c:f>
              <c:numCache>
                <c:formatCode>General</c:formatCode>
                <c:ptCount val="2"/>
                <c:pt idx="0">
                  <c:v>78.473413379073762</c:v>
                </c:pt>
                <c:pt idx="1">
                  <c:v>49.19954259576901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94-F54F-8CBF-F788EB7C8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519024"/>
        <c:axId val="1008480592"/>
      </c:scatterChart>
      <c:valAx>
        <c:axId val="101051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08480592"/>
        <c:crosses val="autoZero"/>
        <c:crossBetween val="midCat"/>
      </c:valAx>
      <c:valAx>
        <c:axId val="100848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051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5245625546806647E-2"/>
                  <c:y val="5.266149023038786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-0.8131x + 105.25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'GapA_70%'!$A$8:$A$9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xVal>
          <c:yVal>
            <c:numRef>
              <c:f>'GapA_70%'!$B$8:$B$9</c:f>
              <c:numCache>
                <c:formatCode>General</c:formatCode>
                <c:ptCount val="2"/>
                <c:pt idx="0">
                  <c:v>80.857042500878151</c:v>
                </c:pt>
                <c:pt idx="1">
                  <c:v>56.464894821059225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C3-7743-BF34-A741B595A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687872"/>
        <c:axId val="987359488"/>
      </c:scatterChart>
      <c:valAx>
        <c:axId val="101368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7359488"/>
        <c:crosses val="autoZero"/>
        <c:crossBetween val="midCat"/>
      </c:valAx>
      <c:valAx>
        <c:axId val="98735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368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GapA_immo_Plasma900R1!$Q$2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GapA_immo_Plasma900R1!$P$3:$P$8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GapA_immo_Plasma900R1!$Q$3:$Q$8</c:f>
              <c:numCache>
                <c:formatCode>General</c:formatCode>
                <c:ptCount val="6"/>
                <c:pt idx="0">
                  <c:v>0.112</c:v>
                </c:pt>
                <c:pt idx="1">
                  <c:v>0.127</c:v>
                </c:pt>
                <c:pt idx="2">
                  <c:v>0.13400000000000001</c:v>
                </c:pt>
                <c:pt idx="3">
                  <c:v>0.15</c:v>
                </c:pt>
                <c:pt idx="4">
                  <c:v>0.17599999999999999</c:v>
                </c:pt>
                <c:pt idx="5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29-5F46-A019-4954F3824C5C}"/>
            </c:ext>
          </c:extLst>
        </c:ser>
        <c:ser>
          <c:idx val="1"/>
          <c:order val="1"/>
          <c:tx>
            <c:strRef>
              <c:f>GapA_immo_Plasma900R1!$R$2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GapA_immo_Plasma900R1!$P$3:$P$8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GapA_immo_Plasma900R1!$R$3:$R$8</c:f>
              <c:numCache>
                <c:formatCode>General</c:formatCode>
                <c:ptCount val="6"/>
                <c:pt idx="0">
                  <c:v>0.111</c:v>
                </c:pt>
                <c:pt idx="1">
                  <c:v>0.11700000000000001</c:v>
                </c:pt>
                <c:pt idx="2">
                  <c:v>0.129</c:v>
                </c:pt>
                <c:pt idx="3">
                  <c:v>0.14199999999999999</c:v>
                </c:pt>
                <c:pt idx="4">
                  <c:v>0.159</c:v>
                </c:pt>
                <c:pt idx="5">
                  <c:v>0.17399999999999999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29-5F46-A019-4954F3824C5C}"/>
            </c:ext>
          </c:extLst>
        </c:ser>
        <c:ser>
          <c:idx val="2"/>
          <c:order val="2"/>
          <c:tx>
            <c:strRef>
              <c:f>GapA_immo_Plasma900R1!$S$2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GapA_immo_Plasma900R1!$P$3:$P$8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29-5F46-A019-4954F3824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GapA_immo_Plasma900R1!$A$405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GapA_immo_Plasma900R2!$Q$2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GapA_immo_Plasma900R2!$P$3:$P$8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GapA_immo_Plasma900R2!$Q$3:$Q$8</c:f>
              <c:numCache>
                <c:formatCode>General</c:formatCode>
                <c:ptCount val="6"/>
                <c:pt idx="0">
                  <c:v>0.10100000000000001</c:v>
                </c:pt>
                <c:pt idx="1">
                  <c:v>0.124</c:v>
                </c:pt>
                <c:pt idx="2">
                  <c:v>0.13900000000000001</c:v>
                </c:pt>
                <c:pt idx="3">
                  <c:v>0.14899999999999999</c:v>
                </c:pt>
                <c:pt idx="4">
                  <c:v>0.154</c:v>
                </c:pt>
                <c:pt idx="5">
                  <c:v>0.16400000000000001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2-624B-AA99-C3546F9377DF}"/>
            </c:ext>
          </c:extLst>
        </c:ser>
        <c:ser>
          <c:idx val="1"/>
          <c:order val="1"/>
          <c:tx>
            <c:strRef>
              <c:f>GapA_immo_Plasma900R2!$R$2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GapA_immo_Plasma900R2!$P$3:$P$8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GapA_immo_Plasma900R2!$R$3:$R$8</c:f>
              <c:numCache>
                <c:formatCode>General</c:formatCode>
                <c:ptCount val="6"/>
                <c:pt idx="0">
                  <c:v>0.1</c:v>
                </c:pt>
                <c:pt idx="1">
                  <c:v>0.124</c:v>
                </c:pt>
                <c:pt idx="2">
                  <c:v>0.14199999999999999</c:v>
                </c:pt>
                <c:pt idx="3">
                  <c:v>0.154</c:v>
                </c:pt>
                <c:pt idx="4">
                  <c:v>0.16400000000000001</c:v>
                </c:pt>
                <c:pt idx="5">
                  <c:v>0.17399999999999999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D2-624B-AA99-C3546F9377DF}"/>
            </c:ext>
          </c:extLst>
        </c:ser>
        <c:ser>
          <c:idx val="2"/>
          <c:order val="2"/>
          <c:tx>
            <c:strRef>
              <c:f>GapA_immo_Plasma900R2!$S$2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GapA_immo_Plasma900R2!$P$3:$P$8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D2-624B-AA99-C3546F93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GapA_immo_Plasma900R2!$A$405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GapA_immo_Plasma900R3!$Q$2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GapA_immo_Plasma900R3!$P$3:$P$8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GapA_immo_Plasma900R3!$Q$3:$Q$8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0.13</c:v>
                </c:pt>
                <c:pt idx="2">
                  <c:v>0.14099999999999999</c:v>
                </c:pt>
                <c:pt idx="3">
                  <c:v>0.161</c:v>
                </c:pt>
                <c:pt idx="4">
                  <c:v>0.156</c:v>
                </c:pt>
                <c:pt idx="5">
                  <c:v>0.16500000000000001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FA-544A-A4A0-C6922B7AA8E8}"/>
            </c:ext>
          </c:extLst>
        </c:ser>
        <c:ser>
          <c:idx val="1"/>
          <c:order val="1"/>
          <c:tx>
            <c:strRef>
              <c:f>GapA_immo_Plasma900R3!$R$2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GapA_immo_Plasma900R3!$P$3:$P$8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GapA_immo_Plasma900R3!$R$3:$R$8</c:f>
              <c:numCache>
                <c:formatCode>General</c:formatCode>
                <c:ptCount val="6"/>
                <c:pt idx="0">
                  <c:v>0.104</c:v>
                </c:pt>
                <c:pt idx="1">
                  <c:v>0.125</c:v>
                </c:pt>
                <c:pt idx="2">
                  <c:v>0.14599999999999999</c:v>
                </c:pt>
                <c:pt idx="3">
                  <c:v>0.151</c:v>
                </c:pt>
                <c:pt idx="4">
                  <c:v>0.161</c:v>
                </c:pt>
                <c:pt idx="5">
                  <c:v>0.17299999999999999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FA-544A-A4A0-C6922B7AA8E8}"/>
            </c:ext>
          </c:extLst>
        </c:ser>
        <c:ser>
          <c:idx val="2"/>
          <c:order val="2"/>
          <c:tx>
            <c:strRef>
              <c:f>GapA_immo_Plasma900R3!$S$2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GapA_immo_Plasma900R3!$P$3:$P$8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GapA_immo_Plasma900R3!$S$3:$S$8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FA-544A-A4A0-C6922B7AA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GapA_immo_Plasma900R3!$A$405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GapA_immo_Plasma2100R1!$Q$2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GapA_immo_Plasma2100R1!$Q$3:$Q$8</c:f>
              <c:numCache>
                <c:formatCode>General</c:formatCode>
                <c:ptCount val="6"/>
                <c:pt idx="0">
                  <c:v>0.111</c:v>
                </c:pt>
                <c:pt idx="1">
                  <c:v>0.122</c:v>
                </c:pt>
                <c:pt idx="2">
                  <c:v>0.13300000000000001</c:v>
                </c:pt>
                <c:pt idx="3">
                  <c:v>0.13500000000000001</c:v>
                </c:pt>
                <c:pt idx="4">
                  <c:v>0.154</c:v>
                </c:pt>
                <c:pt idx="5">
                  <c:v>0.153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CE-864D-9C68-FB5707B13444}"/>
            </c:ext>
          </c:extLst>
        </c:ser>
        <c:ser>
          <c:idx val="1"/>
          <c:order val="1"/>
          <c:tx>
            <c:strRef>
              <c:f>GapA_immo_Plasma2100R1!$R$2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GapA_immo_Plasma2100R1!$R$3:$R$8</c:f>
              <c:numCache>
                <c:formatCode>General</c:formatCode>
                <c:ptCount val="6"/>
                <c:pt idx="0">
                  <c:v>0.11</c:v>
                </c:pt>
                <c:pt idx="1">
                  <c:v>0.115</c:v>
                </c:pt>
                <c:pt idx="2">
                  <c:v>0.127</c:v>
                </c:pt>
                <c:pt idx="3">
                  <c:v>0.13400000000000001</c:v>
                </c:pt>
                <c:pt idx="4">
                  <c:v>0.14399999999999999</c:v>
                </c:pt>
                <c:pt idx="5">
                  <c:v>0.156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CE-864D-9C68-FB5707B13444}"/>
            </c:ext>
          </c:extLst>
        </c:ser>
        <c:ser>
          <c:idx val="2"/>
          <c:order val="2"/>
          <c:tx>
            <c:strRef>
              <c:f>GapA_immo_Plasma2100R1!$S$2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GapA_immo_Plasma2100R1!$P$3:$P$8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CE-864D-9C68-FB5707B13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GapA_immo_Plasma2100R1!$A$405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GapA_immo_Plasma2100R2!$Q$2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GapA_immo_Plasma2100R2!$Q$3:$Q$8</c:f>
              <c:numCache>
                <c:formatCode>General</c:formatCode>
                <c:ptCount val="6"/>
                <c:pt idx="0">
                  <c:v>0.111</c:v>
                </c:pt>
                <c:pt idx="1">
                  <c:v>0.113</c:v>
                </c:pt>
                <c:pt idx="2">
                  <c:v>0.121</c:v>
                </c:pt>
                <c:pt idx="3">
                  <c:v>0.129</c:v>
                </c:pt>
                <c:pt idx="4">
                  <c:v>0.14199999999999999</c:v>
                </c:pt>
                <c:pt idx="5">
                  <c:v>0.152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11-854D-A48B-CEA261A3AD11}"/>
            </c:ext>
          </c:extLst>
        </c:ser>
        <c:ser>
          <c:idx val="1"/>
          <c:order val="1"/>
          <c:tx>
            <c:strRef>
              <c:f>GapA_immo_Plasma2100R2!$R$2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GapA_immo_Plasma2100R2!$R$3:$R$8</c:f>
              <c:numCache>
                <c:formatCode>General</c:formatCode>
                <c:ptCount val="6"/>
                <c:pt idx="0">
                  <c:v>0.106</c:v>
                </c:pt>
                <c:pt idx="1">
                  <c:v>0.109</c:v>
                </c:pt>
                <c:pt idx="2">
                  <c:v>0.115</c:v>
                </c:pt>
                <c:pt idx="3">
                  <c:v>0.121</c:v>
                </c:pt>
                <c:pt idx="4">
                  <c:v>0.128</c:v>
                </c:pt>
                <c:pt idx="5">
                  <c:v>0.14599999999999999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11-854D-A48B-CEA261A3AD11}"/>
            </c:ext>
          </c:extLst>
        </c:ser>
        <c:ser>
          <c:idx val="2"/>
          <c:order val="2"/>
          <c:tx>
            <c:strRef>
              <c:f>GapA_immo_Plasma2100R2!$S$2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GapA_immo_Plasma2100R2!$P$3:$P$8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11-854D-A48B-CEA261A3A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GapA_immo_Plasma2100R2!$A$405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GapA_immo_Plasma2100R3!$Q$2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GapA_immo_Plasma2100R3!$P$3:$P$8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GapA_immo_Plasma2100R3!$Q$3:$Q$8</c:f>
              <c:numCache>
                <c:formatCode>General</c:formatCode>
                <c:ptCount val="6"/>
                <c:pt idx="0">
                  <c:v>0.11</c:v>
                </c:pt>
                <c:pt idx="1">
                  <c:v>0.113</c:v>
                </c:pt>
                <c:pt idx="2">
                  <c:v>0.11600000000000001</c:v>
                </c:pt>
                <c:pt idx="3">
                  <c:v>0.124</c:v>
                </c:pt>
                <c:pt idx="4">
                  <c:v>0.13100000000000001</c:v>
                </c:pt>
                <c:pt idx="5">
                  <c:v>0.14299999999999999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8C-A24C-8031-0911B7464C4C}"/>
            </c:ext>
          </c:extLst>
        </c:ser>
        <c:ser>
          <c:idx val="1"/>
          <c:order val="1"/>
          <c:tx>
            <c:strRef>
              <c:f>GapA_immo_Plasma2100R3!$R$2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GapA_immo_Plasma2100R3!$P$3:$P$8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GapA_immo_Plasma2100R3!$R$3:$R$8</c:f>
              <c:numCache>
                <c:formatCode>General</c:formatCode>
                <c:ptCount val="6"/>
                <c:pt idx="0">
                  <c:v>0.111</c:v>
                </c:pt>
                <c:pt idx="1">
                  <c:v>0.11700000000000001</c:v>
                </c:pt>
                <c:pt idx="2">
                  <c:v>0.122</c:v>
                </c:pt>
                <c:pt idx="3">
                  <c:v>0.126</c:v>
                </c:pt>
                <c:pt idx="4">
                  <c:v>0.13700000000000001</c:v>
                </c:pt>
                <c:pt idx="5">
                  <c:v>0.158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8C-A24C-8031-0911B7464C4C}"/>
            </c:ext>
          </c:extLst>
        </c:ser>
        <c:ser>
          <c:idx val="2"/>
          <c:order val="2"/>
          <c:tx>
            <c:strRef>
              <c:f>GapA_immo_Plasma2100R3!$S$2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GapA_immo_Plasma2100R3!$P$3:$P$8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GapA_immo_Plasma2100R3!$S$3:$S$8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8C-A24C-8031-0911B7464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GapA_immo_Plasma2100R3!$A$405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GapA_free_stability!$L$6:$L$12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9.0631690272941405</c:v>
                  </c:pt>
                  <c:pt idx="2">
                    <c:v>5.6074915988101273</c:v>
                  </c:pt>
                  <c:pt idx="3">
                    <c:v>1.7750419330255076</c:v>
                  </c:pt>
                  <c:pt idx="4">
                    <c:v>2.3065123557021456</c:v>
                  </c:pt>
                  <c:pt idx="5">
                    <c:v>3.2949821472942342E-2</c:v>
                  </c:pt>
                </c:numCache>
              </c:numRef>
            </c:plus>
            <c:minus>
              <c:numRef>
                <c:f>GapA_free_stability!$L$6:$L$12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9.0631690272941405</c:v>
                  </c:pt>
                  <c:pt idx="2">
                    <c:v>5.6074915988101273</c:v>
                  </c:pt>
                  <c:pt idx="3">
                    <c:v>1.7750419330255076</c:v>
                  </c:pt>
                  <c:pt idx="4">
                    <c:v>2.3065123557021456</c:v>
                  </c:pt>
                  <c:pt idx="5">
                    <c:v>3.2949821472942342E-2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GapA_free_stability!$J$6:$J$12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</c:numCache>
            </c:numRef>
          </c:xVal>
          <c:yVal>
            <c:numRef>
              <c:f>GapA_free_stability!$K$6:$K$12</c:f>
              <c:numCache>
                <c:formatCode>General</c:formatCode>
                <c:ptCount val="7"/>
                <c:pt idx="0">
                  <c:v>100</c:v>
                </c:pt>
                <c:pt idx="1">
                  <c:v>80.857042500878151</c:v>
                </c:pt>
                <c:pt idx="2">
                  <c:v>56.464894821059225</c:v>
                </c:pt>
                <c:pt idx="3">
                  <c:v>10.339569447093917</c:v>
                </c:pt>
                <c:pt idx="4">
                  <c:v>7.9495680492471337</c:v>
                </c:pt>
                <c:pt idx="5">
                  <c:v>0.13447232357282138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57-764F-92D4-7D4311EA0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317567"/>
        <c:axId val="1341686927"/>
      </c:scatterChart>
      <c:valAx>
        <c:axId val="13413175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1686927"/>
        <c:crosses val="autoZero"/>
        <c:crossBetween val="midCat"/>
      </c:valAx>
      <c:valAx>
        <c:axId val="13416869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1317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GapA_stability!$B$1</c:f>
              <c:strCache>
                <c:ptCount val="1"/>
                <c:pt idx="0">
                  <c:v>immobilized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GapA_stability!$D$3:$D$6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9.088382850280837</c:v>
                  </c:pt>
                  <c:pt idx="2">
                    <c:v>3.01353549527831</c:v>
                  </c:pt>
                  <c:pt idx="3">
                    <c:v>3.7672990250641223</c:v>
                  </c:pt>
                </c:numCache>
              </c:numRef>
            </c:plus>
            <c:minus>
              <c:numRef>
                <c:f>GapA_stability!$D$3:$D$6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9.088382850280837</c:v>
                  </c:pt>
                  <c:pt idx="2">
                    <c:v>3.01353549527831</c:v>
                  </c:pt>
                  <c:pt idx="3">
                    <c:v>3.7672990250641223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GapA_stability!$B$3:$B$6</c:f>
              <c:numCache>
                <c:formatCode>General</c:formatCode>
                <c:ptCount val="4"/>
                <c:pt idx="0">
                  <c:v>0</c:v>
                </c:pt>
                <c:pt idx="1">
                  <c:v>180</c:v>
                </c:pt>
                <c:pt idx="2">
                  <c:v>900</c:v>
                </c:pt>
                <c:pt idx="3">
                  <c:v>2100</c:v>
                </c:pt>
              </c:numCache>
            </c:numRef>
          </c:xVal>
          <c:yVal>
            <c:numRef>
              <c:f>GapA_stability!$C$3:$C$6</c:f>
              <c:numCache>
                <c:formatCode>General</c:formatCode>
                <c:ptCount val="4"/>
                <c:pt idx="0">
                  <c:v>100</c:v>
                </c:pt>
                <c:pt idx="1">
                  <c:v>97.170179547228727</c:v>
                </c:pt>
                <c:pt idx="2">
                  <c:v>78.473413379073762</c:v>
                </c:pt>
                <c:pt idx="3">
                  <c:v>49.19954259576901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6-AA4E-B882-184DE75BB543}"/>
            </c:ext>
          </c:extLst>
        </c:ser>
        <c:ser>
          <c:idx val="1"/>
          <c:order val="1"/>
          <c:tx>
            <c:strRef>
              <c:f>GapA_stability!$B$7</c:f>
              <c:strCache>
                <c:ptCount val="1"/>
                <c:pt idx="0">
                  <c:v>free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GapA_stability!$D$8:$D$14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9.0631690272941405</c:v>
                  </c:pt>
                  <c:pt idx="2">
                    <c:v>5.6074915988101273</c:v>
                  </c:pt>
                  <c:pt idx="3">
                    <c:v>1.7750419330255076</c:v>
                  </c:pt>
                  <c:pt idx="4">
                    <c:v>2.3065123557021456</c:v>
                  </c:pt>
                  <c:pt idx="5">
                    <c:v>3.2949821472942342E-2</c:v>
                  </c:pt>
                  <c:pt idx="6">
                    <c:v>0</c:v>
                  </c:pt>
                </c:numCache>
              </c:numRef>
            </c:plus>
            <c:minus>
              <c:numRef>
                <c:f>GapA_stability!$D$8:$D$14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9.0631690272941405</c:v>
                  </c:pt>
                  <c:pt idx="2">
                    <c:v>5.6074915988101273</c:v>
                  </c:pt>
                  <c:pt idx="3">
                    <c:v>1.7750419330255076</c:v>
                  </c:pt>
                  <c:pt idx="4">
                    <c:v>2.3065123557021456</c:v>
                  </c:pt>
                  <c:pt idx="5">
                    <c:v>3.2949821472942342E-2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GapA_stability!$B$8:$B$14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300</c:v>
                </c:pt>
              </c:numCache>
            </c:numRef>
          </c:xVal>
          <c:yVal>
            <c:numRef>
              <c:f>GapA_stability!$C$18:$C$24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C6-AA4E-B882-184DE75BB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694304"/>
        <c:axId val="276626992"/>
      </c:scatterChart>
      <c:valAx>
        <c:axId val="276694304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 [s]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26992"/>
        <c:crosses val="autoZero"/>
        <c:crossBetween val="midCat"/>
      </c:valAx>
      <c:valAx>
        <c:axId val="276626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694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101600</xdr:rowOff>
    </xdr:from>
    <xdr:to>
      <xdr:col>10</xdr:col>
      <xdr:colOff>787400</xdr:colOff>
      <xdr:row>14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7B1655-D981-DA45-97AB-ACB7BF8AA7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342900</xdr:colOff>
      <xdr:row>15</xdr:row>
      <xdr:rowOff>0</xdr:rowOff>
    </xdr:from>
    <xdr:to>
      <xdr:col>10</xdr:col>
      <xdr:colOff>787400</xdr:colOff>
      <xdr:row>28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2EF4D79-2947-F54E-B670-3737F55265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C590B34-5E88-D24D-AC1E-E687312BF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B0AF91-6714-F24C-86BD-705375181A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CA50E46-FB23-9C4D-9F4C-E4EA6C289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436EAE7-77D4-4C42-B01C-C310B72DA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4949EB-C531-B849-8499-E13B1D074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A9C1C2A-5588-F946-86AF-B90DF6007E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15</xdr:row>
      <xdr:rowOff>57150</xdr:rowOff>
    </xdr:from>
    <xdr:to>
      <xdr:col>16</xdr:col>
      <xdr:colOff>292100</xdr:colOff>
      <xdr:row>44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E66158-62D5-3540-A7D1-B341164DAF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508000</xdr:colOff>
      <xdr:row>1</xdr:row>
      <xdr:rowOff>88900</xdr:rowOff>
    </xdr:from>
    <xdr:to>
      <xdr:col>12</xdr:col>
      <xdr:colOff>76200</xdr:colOff>
      <xdr:row>18</xdr:row>
      <xdr:rowOff>165100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B69C9AE-6C45-7A4E-A173-0D3A7BD63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ims%20Wechse/Backup/PhD/Immobilisierungspaper/Purolite/Auswertung%20Puroli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Immobilisierung/Halbwertszeitassay/Auswertung%20Halbwertszeitas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4"/>
    </sheetNames>
    <sheetDataSet>
      <sheetData sheetId="0"/>
      <sheetData sheetId="1">
        <row r="5">
          <cell r="C5">
            <v>101.19957970929896</v>
          </cell>
        </row>
      </sheetData>
      <sheetData sheetId="2">
        <row r="4">
          <cell r="C4">
            <v>97.90474697599079</v>
          </cell>
        </row>
        <row r="15">
          <cell r="C15">
            <v>97.170179547228727</v>
          </cell>
          <cell r="D15">
            <v>9.088382850280837</v>
          </cell>
        </row>
      </sheetData>
      <sheetData sheetId="3">
        <row r="4">
          <cell r="C4">
            <v>88.333386381479841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Tabelle6"/>
      <sheetName val="Tabelle5"/>
    </sheetNames>
    <sheetDataSet>
      <sheetData sheetId="0">
        <row r="4">
          <cell r="D4">
            <v>78.473413379073762</v>
          </cell>
          <cell r="E4">
            <v>3.01353549527831</v>
          </cell>
        </row>
        <row r="7">
          <cell r="D7">
            <v>49.19954259576901</v>
          </cell>
          <cell r="E7">
            <v>3.7672990250641223</v>
          </cell>
        </row>
      </sheetData>
      <sheetData sheetId="1">
        <row r="3">
          <cell r="C3">
            <v>88.333386381479841</v>
          </cell>
        </row>
      </sheetData>
      <sheetData sheetId="2">
        <row r="4">
          <cell r="B4">
            <v>2100</v>
          </cell>
        </row>
      </sheetData>
      <sheetData sheetId="3">
        <row r="3">
          <cell r="B3">
            <v>900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opLeftCell="E1" workbookViewId="0">
      <selection activeCell="P13" sqref="P13:Q14"/>
    </sheetView>
  </sheetViews>
  <sheetFormatPr baseColWidth="10" defaultRowHeight="15" x14ac:dyDescent="0.2"/>
  <cols>
    <col min="15" max="15" width="11.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9">
        <v>0.11</v>
      </c>
      <c r="C2" s="9">
        <v>0.105</v>
      </c>
      <c r="D2" s="9">
        <v>0.107</v>
      </c>
      <c r="E2" s="9">
        <v>0.108</v>
      </c>
      <c r="F2" s="9">
        <v>0.106</v>
      </c>
      <c r="G2" s="9">
        <v>0.10299999999999999</v>
      </c>
      <c r="H2" s="9">
        <v>0.104</v>
      </c>
      <c r="I2" s="9">
        <v>0.107</v>
      </c>
      <c r="J2" s="9">
        <v>0.111</v>
      </c>
      <c r="K2" s="9">
        <v>0.11</v>
      </c>
      <c r="L2" s="9">
        <v>0.115</v>
      </c>
      <c r="M2" s="9">
        <v>0.11600000000000001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9">
        <v>0.05</v>
      </c>
      <c r="C3" s="9">
        <v>0.05</v>
      </c>
      <c r="D3" s="9">
        <v>0.05</v>
      </c>
      <c r="E3" s="9">
        <v>0.05</v>
      </c>
      <c r="F3" s="9">
        <v>0.05</v>
      </c>
      <c r="G3" s="9">
        <v>0.05</v>
      </c>
      <c r="H3" s="9">
        <v>5.0999999999999997E-2</v>
      </c>
      <c r="I3" s="9">
        <v>0.05</v>
      </c>
      <c r="J3" s="9">
        <v>0.05</v>
      </c>
      <c r="K3" s="9">
        <v>0.05</v>
      </c>
      <c r="L3" s="9">
        <v>0.05</v>
      </c>
      <c r="M3" s="9">
        <v>5.0999999999999997E-2</v>
      </c>
      <c r="N3" s="3">
        <v>405</v>
      </c>
      <c r="P3" s="5">
        <v>0</v>
      </c>
      <c r="Q3" s="6">
        <f>B2</f>
        <v>0.11</v>
      </c>
      <c r="R3" s="6">
        <f>C2</f>
        <v>0.105</v>
      </c>
      <c r="S3" s="6"/>
    </row>
    <row r="4" spans="1:19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P4" s="7">
        <v>120</v>
      </c>
      <c r="Q4" s="6">
        <f>D6</f>
        <v>0.13300000000000001</v>
      </c>
      <c r="R4" s="6">
        <f>E6</f>
        <v>0.13600000000000001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0.154</v>
      </c>
      <c r="R5" s="6">
        <f>G10</f>
        <v>0.153</v>
      </c>
      <c r="S5" s="6"/>
    </row>
    <row r="6" spans="1:19" x14ac:dyDescent="0.2">
      <c r="A6" s="2" t="s">
        <v>0</v>
      </c>
      <c r="B6" s="11">
        <v>0.11</v>
      </c>
      <c r="C6" s="11">
        <v>0.105</v>
      </c>
      <c r="D6" s="11">
        <v>0.13300000000000001</v>
      </c>
      <c r="E6" s="11">
        <v>0.13600000000000001</v>
      </c>
      <c r="F6" s="11">
        <v>0.106</v>
      </c>
      <c r="G6" s="11">
        <v>0.10299999999999999</v>
      </c>
      <c r="H6" s="11">
        <v>0.10299999999999999</v>
      </c>
      <c r="I6" s="11">
        <v>0.107</v>
      </c>
      <c r="J6" s="11">
        <v>0.111</v>
      </c>
      <c r="K6" s="11">
        <v>0.11</v>
      </c>
      <c r="L6" s="11">
        <v>0.115</v>
      </c>
      <c r="M6" s="11">
        <v>0.11600000000000001</v>
      </c>
      <c r="N6" s="3">
        <v>405</v>
      </c>
      <c r="P6" s="7">
        <v>360</v>
      </c>
      <c r="Q6" s="6">
        <f>H14</f>
        <v>0.16700000000000001</v>
      </c>
      <c r="R6" s="6">
        <f>I14</f>
        <v>0.17199999999999999</v>
      </c>
      <c r="S6" s="6"/>
    </row>
    <row r="7" spans="1:19" x14ac:dyDescent="0.2">
      <c r="A7" s="2" t="s">
        <v>1</v>
      </c>
      <c r="B7" s="11">
        <v>0.112</v>
      </c>
      <c r="C7" s="11">
        <v>0.111</v>
      </c>
      <c r="D7" s="11">
        <v>0.127</v>
      </c>
      <c r="E7" s="11">
        <v>0.11700000000000001</v>
      </c>
      <c r="F7" s="11">
        <v>0.106</v>
      </c>
      <c r="G7" s="11">
        <v>0.107</v>
      </c>
      <c r="H7" s="11">
        <v>0.11</v>
      </c>
      <c r="I7" s="11">
        <v>0.112</v>
      </c>
      <c r="J7" s="11">
        <v>0.11600000000000001</v>
      </c>
      <c r="K7" s="11">
        <v>0.11899999999999999</v>
      </c>
      <c r="L7" s="11">
        <v>0.11799999999999999</v>
      </c>
      <c r="M7" s="11">
        <v>0.125</v>
      </c>
      <c r="N7" s="3">
        <v>405</v>
      </c>
      <c r="P7" s="5">
        <v>480</v>
      </c>
      <c r="Q7" s="6">
        <f>J18</f>
        <v>0.187</v>
      </c>
      <c r="R7" s="6">
        <f>K18</f>
        <v>0.18</v>
      </c>
      <c r="S7" s="6"/>
    </row>
    <row r="8" spans="1:19" x14ac:dyDescent="0.2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P8" s="7">
        <v>600</v>
      </c>
      <c r="Q8" s="6">
        <f>L22</f>
        <v>0.191</v>
      </c>
      <c r="R8" s="6">
        <f>M22</f>
        <v>0.192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1">
        <v>0.11</v>
      </c>
      <c r="C10" s="11">
        <v>0.105</v>
      </c>
      <c r="D10" s="11">
        <v>0.13300000000000001</v>
      </c>
      <c r="E10" s="11">
        <v>0.13600000000000001</v>
      </c>
      <c r="F10" s="11">
        <v>0.154</v>
      </c>
      <c r="G10" s="11">
        <v>0.153</v>
      </c>
      <c r="H10" s="11">
        <v>0.10299999999999999</v>
      </c>
      <c r="I10" s="11">
        <v>0.107</v>
      </c>
      <c r="J10" s="11">
        <v>0.111</v>
      </c>
      <c r="K10" s="11">
        <v>0.111</v>
      </c>
      <c r="L10" s="11">
        <v>0.115</v>
      </c>
      <c r="M10" s="11">
        <v>0.11600000000000001</v>
      </c>
      <c r="N10" s="3">
        <v>405</v>
      </c>
      <c r="P10" t="s">
        <v>6</v>
      </c>
      <c r="Q10">
        <f>SLOPE(Q3:Q8,$P$3:$P$8)</f>
        <v>1.3809523809523808E-4</v>
      </c>
      <c r="R10">
        <f t="shared" ref="R10" si="0">SLOPE(R3:R8,$P$3:$P$8)</f>
        <v>1.3952380952380954E-4</v>
      </c>
    </row>
    <row r="11" spans="1:19" x14ac:dyDescent="0.2">
      <c r="A11" s="2" t="s">
        <v>1</v>
      </c>
      <c r="B11" s="11">
        <v>5.0999999999999997E-2</v>
      </c>
      <c r="C11" s="11">
        <v>0.05</v>
      </c>
      <c r="D11" s="11">
        <v>0.05</v>
      </c>
      <c r="E11" s="11">
        <v>0.05</v>
      </c>
      <c r="F11" s="11">
        <v>0.05</v>
      </c>
      <c r="G11" s="11">
        <v>0.05</v>
      </c>
      <c r="H11" s="11">
        <v>5.0999999999999997E-2</v>
      </c>
      <c r="I11" s="11">
        <v>0.05</v>
      </c>
      <c r="J11" s="11">
        <v>0.05</v>
      </c>
      <c r="K11" s="11">
        <v>0.05</v>
      </c>
      <c r="L11" s="11">
        <v>0.05</v>
      </c>
      <c r="M11" s="11">
        <v>5.0999999999999997E-2</v>
      </c>
      <c r="N11" s="3">
        <v>405</v>
      </c>
      <c r="P11" t="s">
        <v>5</v>
      </c>
      <c r="Q11">
        <f>_xlfn.STDEV.P(Q10:R10)</f>
        <v>7.1428571428573358E-7</v>
      </c>
    </row>
    <row r="12" spans="1:19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P12" t="s">
        <v>8</v>
      </c>
      <c r="Q12">
        <f>AVERAGE(Q10:R10)</f>
        <v>1.388095238095238E-4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1">
        <v>0.11</v>
      </c>
      <c r="C14" s="11">
        <v>0.105</v>
      </c>
      <c r="D14" s="11">
        <v>0.13300000000000001</v>
      </c>
      <c r="E14" s="11">
        <v>0.13600000000000001</v>
      </c>
      <c r="F14" s="11">
        <v>0.154</v>
      </c>
      <c r="G14" s="11">
        <v>0.152</v>
      </c>
      <c r="H14" s="11">
        <v>0.16700000000000001</v>
      </c>
      <c r="I14" s="11">
        <v>0.17199999999999999</v>
      </c>
      <c r="J14" s="11">
        <v>0.111</v>
      </c>
      <c r="K14" s="11">
        <v>0.111</v>
      </c>
      <c r="L14" s="11">
        <v>0.11600000000000001</v>
      </c>
      <c r="M14" s="11">
        <v>0.11600000000000001</v>
      </c>
      <c r="N14" s="3">
        <v>405</v>
      </c>
    </row>
    <row r="15" spans="1:19" x14ac:dyDescent="0.2">
      <c r="A15" s="2" t="s">
        <v>1</v>
      </c>
      <c r="B15" s="11">
        <v>0.11700000000000001</v>
      </c>
      <c r="C15" s="11">
        <v>0.11600000000000001</v>
      </c>
      <c r="D15" s="11">
        <v>0.115</v>
      </c>
      <c r="E15" s="11">
        <v>0.108</v>
      </c>
      <c r="F15" s="11">
        <v>0.106</v>
      </c>
      <c r="G15" s="11">
        <v>0.107</v>
      </c>
      <c r="H15" s="11">
        <v>0.11</v>
      </c>
      <c r="I15" s="11">
        <v>0.112</v>
      </c>
      <c r="J15" s="11">
        <v>0.11700000000000001</v>
      </c>
      <c r="K15" s="11">
        <v>0.11899999999999999</v>
      </c>
      <c r="L15" s="11">
        <v>0.11799999999999999</v>
      </c>
      <c r="M15" s="11">
        <v>0.125</v>
      </c>
      <c r="N15" s="3">
        <v>405</v>
      </c>
    </row>
    <row r="16" spans="1:19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1">
        <v>0.11</v>
      </c>
      <c r="C18" s="11">
        <v>0.105</v>
      </c>
      <c r="D18" s="11">
        <v>0.13300000000000001</v>
      </c>
      <c r="E18" s="11">
        <v>0.13600000000000001</v>
      </c>
      <c r="F18" s="11">
        <v>0.154</v>
      </c>
      <c r="G18" s="11">
        <v>0.152</v>
      </c>
      <c r="H18" s="11">
        <v>0.16700000000000001</v>
      </c>
      <c r="I18" s="11">
        <v>0.17100000000000001</v>
      </c>
      <c r="J18" s="11">
        <v>0.187</v>
      </c>
      <c r="K18" s="11">
        <v>0.18</v>
      </c>
      <c r="L18" s="11">
        <v>0.115</v>
      </c>
      <c r="M18" s="11">
        <v>0.11600000000000001</v>
      </c>
      <c r="N18" s="3">
        <v>405</v>
      </c>
    </row>
    <row r="19" spans="1:14" x14ac:dyDescent="0.2">
      <c r="A19" s="2" t="s">
        <v>1</v>
      </c>
      <c r="B19" s="11">
        <v>0.11700000000000001</v>
      </c>
      <c r="C19" s="11">
        <v>0.115</v>
      </c>
      <c r="D19" s="11">
        <v>0.114</v>
      </c>
      <c r="E19" s="11">
        <v>0.108</v>
      </c>
      <c r="F19" s="11">
        <v>0.106</v>
      </c>
      <c r="G19" s="11">
        <v>0.107</v>
      </c>
      <c r="H19" s="11">
        <v>0.11</v>
      </c>
      <c r="I19" s="11">
        <v>0.112</v>
      </c>
      <c r="J19" s="11">
        <v>0.11700000000000001</v>
      </c>
      <c r="K19" s="11">
        <v>0.11899999999999999</v>
      </c>
      <c r="L19" s="11">
        <v>0.11799999999999999</v>
      </c>
      <c r="M19" s="11">
        <v>0.125</v>
      </c>
      <c r="N19" s="3">
        <v>405</v>
      </c>
    </row>
    <row r="20" spans="1:14" x14ac:dyDescent="0.2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1">
        <v>0.11</v>
      </c>
      <c r="C22" s="11">
        <v>0.105</v>
      </c>
      <c r="D22" s="11">
        <v>0.13300000000000001</v>
      </c>
      <c r="E22" s="11">
        <v>0.13600000000000001</v>
      </c>
      <c r="F22" s="11">
        <v>0.154</v>
      </c>
      <c r="G22" s="11">
        <v>0.152</v>
      </c>
      <c r="H22" s="11">
        <v>0.16700000000000001</v>
      </c>
      <c r="I22" s="11">
        <v>0.17100000000000001</v>
      </c>
      <c r="J22" s="11">
        <v>0.186</v>
      </c>
      <c r="K22" s="11">
        <v>0.18</v>
      </c>
      <c r="L22" s="11">
        <v>0.191</v>
      </c>
      <c r="M22" s="11">
        <v>0.192</v>
      </c>
      <c r="N22" s="3">
        <v>405</v>
      </c>
    </row>
    <row r="23" spans="1:14" x14ac:dyDescent="0.2">
      <c r="A23" s="2" t="s">
        <v>1</v>
      </c>
      <c r="B23" s="11">
        <v>0.11700000000000001</v>
      </c>
      <c r="C23" s="11">
        <v>0.115</v>
      </c>
      <c r="D23" s="11">
        <v>0.115</v>
      </c>
      <c r="E23" s="11">
        <v>0.108</v>
      </c>
      <c r="F23" s="11">
        <v>0.106</v>
      </c>
      <c r="G23" s="11">
        <v>0.107</v>
      </c>
      <c r="H23" s="11">
        <v>0.11</v>
      </c>
      <c r="I23" s="11">
        <v>0.112</v>
      </c>
      <c r="J23" s="11">
        <v>0.11700000000000001</v>
      </c>
      <c r="K23" s="11">
        <v>0.11899999999999999</v>
      </c>
      <c r="L23" s="11">
        <v>0.11799999999999999</v>
      </c>
      <c r="M23" s="11">
        <v>0.125</v>
      </c>
      <c r="N23" s="3">
        <v>405</v>
      </c>
    </row>
    <row r="24" spans="1:14" x14ac:dyDescent="0.2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4" x14ac:dyDescent="0.2">
      <c r="A25" s="8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4" x14ac:dyDescent="0.2">
      <c r="A26" s="8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E16C9-06E3-564B-8BA3-2A249F777C74}">
  <dimension ref="A2:CU122"/>
  <sheetViews>
    <sheetView topLeftCell="AO9" workbookViewId="0">
      <selection activeCell="AY26" sqref="AY26:AY86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52" width="9.1640625" style="14"/>
    <col min="53" max="53" width="12.83203125" style="14" bestFit="1" customWidth="1"/>
    <col min="54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0.5699305555555555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153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2" spans="1:99" x14ac:dyDescent="0.15">
      <c r="BA22" s="14">
        <f>AVERAGE(AZ24:BA24)</f>
        <v>1.1406593406593408E-3</v>
      </c>
      <c r="BC22" s="14">
        <f>AVERAGE(BB24:BC24)</f>
        <v>1.3945054945054948E-3</v>
      </c>
      <c r="BE22" s="14">
        <f>AVERAGE(BD24:BE24)</f>
        <v>1.4395604395604396E-3</v>
      </c>
    </row>
    <row r="23" spans="1:99" x14ac:dyDescent="0.15">
      <c r="A23" s="22">
        <v>340</v>
      </c>
      <c r="B23" s="21"/>
    </row>
    <row r="24" spans="1:99" x14ac:dyDescent="0.15">
      <c r="AZ24" s="14">
        <f>SLOPE(AZ26:AZ38,$AY$26:$AY$38)</f>
        <v>1.1406593406593408E-3</v>
      </c>
      <c r="BB24" s="14">
        <f>SLOPE(BB26:BB38,$AY$26:$AY$38)</f>
        <v>1.3648351648351651E-3</v>
      </c>
      <c r="BC24" s="14">
        <f>SLOPE(BC26:BC38,$AY$26:$AY$38)</f>
        <v>1.4241758241758246E-3</v>
      </c>
      <c r="BD24" s="14">
        <f>SLOPE(BD26:BD38,$AY$26:$AY$38)</f>
        <v>1.4725274725274728E-3</v>
      </c>
      <c r="BE24" s="14">
        <f>SLOPE(BE26:BE38,$AY$26:$AY$38)</f>
        <v>1.4065934065934065E-3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34" t="s">
        <v>152</v>
      </c>
      <c r="BA25" s="35"/>
      <c r="BB25" s="34" t="s">
        <v>151</v>
      </c>
      <c r="BC25" s="35"/>
      <c r="BD25" s="34" t="s">
        <v>150</v>
      </c>
      <c r="BE25" s="35"/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>
        <v>0</v>
      </c>
      <c r="AZ26" s="12">
        <v>0.16600000000000001</v>
      </c>
      <c r="BA26" s="12">
        <v>0.30599999999999999</v>
      </c>
      <c r="BB26" s="12">
        <v>0.156</v>
      </c>
      <c r="BC26" s="12">
        <v>0.14799999999999999</v>
      </c>
      <c r="BD26" s="12">
        <v>0.14099999999999999</v>
      </c>
      <c r="BE26" s="12">
        <v>0.13100000000000001</v>
      </c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>
        <f t="shared" ref="AY27:AY58" si="0">AY26+5</f>
        <v>5</v>
      </c>
      <c r="AZ27" s="12">
        <v>0.17100000000000001</v>
      </c>
      <c r="BA27" s="12">
        <v>0.32</v>
      </c>
      <c r="BB27" s="12">
        <v>0.16600000000000001</v>
      </c>
      <c r="BC27" s="12">
        <v>0.157</v>
      </c>
      <c r="BD27" s="12">
        <v>0.151</v>
      </c>
      <c r="BE27" s="12">
        <v>0.14000000000000001</v>
      </c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>
        <f t="shared" si="0"/>
        <v>10</v>
      </c>
      <c r="AZ28" s="12">
        <v>0.17799999999999999</v>
      </c>
      <c r="BA28" s="12">
        <v>0.33</v>
      </c>
      <c r="BB28" s="12">
        <v>0.17499999999999999</v>
      </c>
      <c r="BC28" s="12">
        <v>0.16500000000000001</v>
      </c>
      <c r="BD28" s="12">
        <v>0.16</v>
      </c>
      <c r="BE28" s="12">
        <v>0.14899999999999999</v>
      </c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>
        <f t="shared" si="0"/>
        <v>15</v>
      </c>
      <c r="AZ29" s="12">
        <v>0.183</v>
      </c>
      <c r="BA29" s="12">
        <v>0.33900000000000002</v>
      </c>
      <c r="BB29" s="12">
        <v>0.184</v>
      </c>
      <c r="BC29" s="12">
        <v>0.17199999999999999</v>
      </c>
      <c r="BD29" s="12">
        <v>0.16900000000000001</v>
      </c>
      <c r="BE29" s="12">
        <v>0.159</v>
      </c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>
        <f t="shared" si="0"/>
        <v>20</v>
      </c>
      <c r="AZ30" s="12">
        <v>0.19</v>
      </c>
      <c r="BA30" s="12">
        <v>0.34200000000000003</v>
      </c>
      <c r="BB30" s="12">
        <v>0.192</v>
      </c>
      <c r="BC30" s="12">
        <v>0.17899999999999999</v>
      </c>
      <c r="BD30" s="12">
        <v>0.17699999999999999</v>
      </c>
      <c r="BE30" s="12">
        <v>0.16800000000000001</v>
      </c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>
        <f t="shared" si="0"/>
        <v>25</v>
      </c>
      <c r="AZ31" s="12">
        <v>0.19600000000000001</v>
      </c>
      <c r="BA31" s="12">
        <v>0.34200000000000003</v>
      </c>
      <c r="BB31" s="12">
        <v>0.2</v>
      </c>
      <c r="BC31" s="12">
        <v>0.187</v>
      </c>
      <c r="BD31" s="12">
        <v>0.185</v>
      </c>
      <c r="BE31" s="12">
        <v>0.17499999999999999</v>
      </c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>
        <f t="shared" si="0"/>
        <v>30</v>
      </c>
      <c r="AZ32" s="12">
        <v>0.20200000000000001</v>
      </c>
      <c r="BA32" s="12">
        <v>0.33600000000000002</v>
      </c>
      <c r="BB32" s="12">
        <v>0.20599999999999999</v>
      </c>
      <c r="BC32" s="12">
        <v>0.19400000000000001</v>
      </c>
      <c r="BD32" s="12">
        <v>0.193</v>
      </c>
      <c r="BE32" s="12">
        <v>0.18099999999999999</v>
      </c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>
        <f t="shared" si="0"/>
        <v>35</v>
      </c>
      <c r="AZ33" s="12">
        <v>0.20799999999999999</v>
      </c>
      <c r="BA33" s="12">
        <v>0.32500000000000001</v>
      </c>
      <c r="BB33" s="12">
        <v>0.21299999999999999</v>
      </c>
      <c r="BC33" s="12">
        <v>0.20100000000000001</v>
      </c>
      <c r="BD33" s="12">
        <v>0.20100000000000001</v>
      </c>
      <c r="BE33" s="12">
        <v>0.187</v>
      </c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>
        <f t="shared" si="0"/>
        <v>40</v>
      </c>
      <c r="AZ34" s="12">
        <v>0.214</v>
      </c>
      <c r="BA34" s="12">
        <v>0.309</v>
      </c>
      <c r="BB34" s="12">
        <v>0.219</v>
      </c>
      <c r="BC34" s="12">
        <v>0.20799999999999999</v>
      </c>
      <c r="BD34" s="12">
        <v>0.20699999999999999</v>
      </c>
      <c r="BE34" s="12">
        <v>0.192</v>
      </c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>
        <f t="shared" si="0"/>
        <v>45</v>
      </c>
      <c r="AZ35" s="12">
        <v>0.219</v>
      </c>
      <c r="BA35" s="12">
        <v>0.28899999999999998</v>
      </c>
      <c r="BB35" s="12">
        <v>0.22500000000000001</v>
      </c>
      <c r="BC35" s="12">
        <v>0.215</v>
      </c>
      <c r="BD35" s="12">
        <v>0.214</v>
      </c>
      <c r="BE35" s="12">
        <v>0.19900000000000001</v>
      </c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>
        <f t="shared" si="0"/>
        <v>50</v>
      </c>
      <c r="AZ36" s="12">
        <v>0.224</v>
      </c>
      <c r="BA36" s="12">
        <v>0.27</v>
      </c>
      <c r="BB36" s="12">
        <v>0.23</v>
      </c>
      <c r="BC36" s="12">
        <v>0.221</v>
      </c>
      <c r="BD36" s="12">
        <v>0.219</v>
      </c>
      <c r="BE36" s="12">
        <v>0.20499999999999999</v>
      </c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>
        <f t="shared" si="0"/>
        <v>55</v>
      </c>
      <c r="AZ37" s="12">
        <v>0.22900000000000001</v>
      </c>
      <c r="BA37" s="12">
        <v>0.25600000000000001</v>
      </c>
      <c r="BB37" s="12">
        <v>0.23400000000000001</v>
      </c>
      <c r="BC37" s="12">
        <v>0.22800000000000001</v>
      </c>
      <c r="BD37" s="12">
        <v>0.224</v>
      </c>
      <c r="BE37" s="12">
        <v>0.21199999999999999</v>
      </c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>
        <f t="shared" si="0"/>
        <v>60</v>
      </c>
      <c r="AZ38" s="12">
        <v>0.23200000000000001</v>
      </c>
      <c r="BA38" s="12">
        <v>0.246</v>
      </c>
      <c r="BB38" s="12">
        <v>0.23799999999999999</v>
      </c>
      <c r="BC38" s="12">
        <v>0.23400000000000001</v>
      </c>
      <c r="BD38" s="12">
        <v>0.22900000000000001</v>
      </c>
      <c r="BE38" s="12">
        <v>0.217</v>
      </c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>
        <f t="shared" si="0"/>
        <v>65</v>
      </c>
      <c r="AZ39" s="12">
        <v>0.23699999999999999</v>
      </c>
      <c r="BA39" s="12">
        <v>0.24099999999999999</v>
      </c>
      <c r="BB39" s="12">
        <v>0.24199999999999999</v>
      </c>
      <c r="BC39" s="12">
        <v>0.24</v>
      </c>
      <c r="BD39" s="12">
        <v>0.23400000000000001</v>
      </c>
      <c r="BE39" s="12">
        <v>0.223</v>
      </c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>
        <f t="shared" si="0"/>
        <v>70</v>
      </c>
      <c r="AZ40" s="12">
        <v>0.24199999999999999</v>
      </c>
      <c r="BA40" s="12">
        <v>0.23899999999999999</v>
      </c>
      <c r="BB40" s="12">
        <v>0.246</v>
      </c>
      <c r="BC40" s="12">
        <v>0.246</v>
      </c>
      <c r="BD40" s="12">
        <v>0.23799999999999999</v>
      </c>
      <c r="BE40" s="12">
        <v>0.22700000000000001</v>
      </c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>
        <f t="shared" si="0"/>
        <v>75</v>
      </c>
      <c r="AZ41" s="12">
        <v>0.246</v>
      </c>
      <c r="BA41" s="12">
        <v>0.23899999999999999</v>
      </c>
      <c r="BB41" s="12">
        <v>0.252</v>
      </c>
      <c r="BC41" s="12">
        <v>0.251</v>
      </c>
      <c r="BD41" s="12">
        <v>0.24299999999999999</v>
      </c>
      <c r="BE41" s="12">
        <v>0.23100000000000001</v>
      </c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>
        <f t="shared" si="0"/>
        <v>80</v>
      </c>
      <c r="AZ42" s="12">
        <v>0.25</v>
      </c>
      <c r="BA42" s="12">
        <v>0.24099999999999999</v>
      </c>
      <c r="BB42" s="12">
        <v>0.25600000000000001</v>
      </c>
      <c r="BC42" s="12">
        <v>0.255</v>
      </c>
      <c r="BD42" s="12">
        <v>0.248</v>
      </c>
      <c r="BE42" s="12">
        <v>0.23599999999999999</v>
      </c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>
        <f t="shared" si="0"/>
        <v>85</v>
      </c>
      <c r="AZ43" s="12">
        <v>0.253</v>
      </c>
      <c r="BA43" s="12">
        <v>0.24399999999999999</v>
      </c>
      <c r="BB43" s="12">
        <v>0.26100000000000001</v>
      </c>
      <c r="BC43" s="12">
        <v>0.25800000000000001</v>
      </c>
      <c r="BD43" s="12">
        <v>0.253</v>
      </c>
      <c r="BE43" s="12">
        <v>0.24099999999999999</v>
      </c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>
        <f t="shared" si="0"/>
        <v>90</v>
      </c>
      <c r="AZ44" s="12">
        <v>0.25800000000000001</v>
      </c>
      <c r="BA44" s="12">
        <v>0.248</v>
      </c>
      <c r="BB44" s="12">
        <v>0.26600000000000001</v>
      </c>
      <c r="BC44" s="12">
        <v>0.26100000000000001</v>
      </c>
      <c r="BD44" s="12">
        <v>0.25800000000000001</v>
      </c>
      <c r="BE44" s="12">
        <v>0.246</v>
      </c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>
        <f t="shared" si="0"/>
        <v>95</v>
      </c>
      <c r="AZ45" s="12">
        <v>0.26100000000000001</v>
      </c>
      <c r="BA45" s="12">
        <v>0.252</v>
      </c>
      <c r="BB45" s="12">
        <v>0.27100000000000002</v>
      </c>
      <c r="BC45" s="12">
        <v>0.26500000000000001</v>
      </c>
      <c r="BD45" s="12">
        <v>0.26300000000000001</v>
      </c>
      <c r="BE45" s="12">
        <v>0.251</v>
      </c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>
        <f t="shared" si="0"/>
        <v>100</v>
      </c>
      <c r="AZ46" s="12">
        <v>0.26500000000000001</v>
      </c>
      <c r="BA46" s="12">
        <v>0.25700000000000001</v>
      </c>
      <c r="BB46" s="12">
        <v>0.27600000000000002</v>
      </c>
      <c r="BC46" s="12">
        <v>0.26900000000000002</v>
      </c>
      <c r="BD46" s="12">
        <v>0.26700000000000002</v>
      </c>
      <c r="BE46" s="12">
        <v>0.255</v>
      </c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>
        <f t="shared" si="0"/>
        <v>105</v>
      </c>
      <c r="AZ47" s="12">
        <v>0.26900000000000002</v>
      </c>
      <c r="BA47" s="12">
        <v>0.26200000000000001</v>
      </c>
      <c r="BB47" s="12">
        <v>0.28000000000000003</v>
      </c>
      <c r="BC47" s="12">
        <v>0.27200000000000002</v>
      </c>
      <c r="BD47" s="12">
        <v>0.27100000000000002</v>
      </c>
      <c r="BE47" s="12">
        <v>0.25900000000000001</v>
      </c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>
        <f t="shared" si="0"/>
        <v>110</v>
      </c>
      <c r="AZ48" s="12">
        <v>0.27300000000000002</v>
      </c>
      <c r="BA48" s="12">
        <v>0.26500000000000001</v>
      </c>
      <c r="BB48" s="12">
        <v>0.28299999999999997</v>
      </c>
      <c r="BC48" s="12">
        <v>0.27600000000000002</v>
      </c>
      <c r="BD48" s="12">
        <v>0.27500000000000002</v>
      </c>
      <c r="BE48" s="12">
        <v>0.26300000000000001</v>
      </c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>
        <f t="shared" si="0"/>
        <v>115</v>
      </c>
      <c r="AZ49" s="12">
        <v>0.27700000000000002</v>
      </c>
      <c r="BA49" s="12">
        <v>0.26900000000000002</v>
      </c>
      <c r="BB49" s="12">
        <v>0.28699999999999998</v>
      </c>
      <c r="BC49" s="12">
        <v>0.28000000000000003</v>
      </c>
      <c r="BD49" s="12">
        <v>0.27900000000000003</v>
      </c>
      <c r="BE49" s="12">
        <v>0.26700000000000002</v>
      </c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>
        <f t="shared" si="0"/>
        <v>120</v>
      </c>
      <c r="AZ50" s="12">
        <v>0.28000000000000003</v>
      </c>
      <c r="BA50" s="12">
        <v>0.27300000000000002</v>
      </c>
      <c r="BB50" s="12">
        <v>0.28899999999999998</v>
      </c>
      <c r="BC50" s="12">
        <v>0.28199999999999997</v>
      </c>
      <c r="BD50" s="12">
        <v>0.28199999999999997</v>
      </c>
      <c r="BE50" s="12">
        <v>0.27</v>
      </c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>
        <f t="shared" si="0"/>
        <v>125</v>
      </c>
      <c r="AZ51" s="12">
        <v>0.28299999999999997</v>
      </c>
      <c r="BA51" s="12">
        <v>0.27700000000000002</v>
      </c>
      <c r="BB51" s="12">
        <v>0.29199999999999998</v>
      </c>
      <c r="BC51" s="12">
        <v>0.28599999999999998</v>
      </c>
      <c r="BD51" s="12">
        <v>0.28499999999999998</v>
      </c>
      <c r="BE51" s="12">
        <v>0.27400000000000002</v>
      </c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>
        <f t="shared" si="0"/>
        <v>130</v>
      </c>
      <c r="AZ52" s="12">
        <v>0.28599999999999998</v>
      </c>
      <c r="BA52" s="12">
        <v>0.28000000000000003</v>
      </c>
      <c r="BB52" s="12">
        <v>0.29499999999999998</v>
      </c>
      <c r="BC52" s="12">
        <v>0.28899999999999998</v>
      </c>
      <c r="BD52" s="12">
        <v>0.28799999999999998</v>
      </c>
      <c r="BE52" s="12">
        <v>0.27800000000000002</v>
      </c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>
        <f t="shared" si="0"/>
        <v>135</v>
      </c>
      <c r="AZ53" s="12">
        <v>0.28999999999999998</v>
      </c>
      <c r="BA53" s="12">
        <v>0.28299999999999997</v>
      </c>
      <c r="BB53" s="12">
        <v>0.29699999999999999</v>
      </c>
      <c r="BC53" s="12">
        <v>0.29199999999999998</v>
      </c>
      <c r="BD53" s="12">
        <v>0.29099999999999998</v>
      </c>
      <c r="BE53" s="12">
        <v>0.28199999999999997</v>
      </c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>
        <f t="shared" si="0"/>
        <v>140</v>
      </c>
      <c r="AZ54" s="12">
        <v>0.29299999999999998</v>
      </c>
      <c r="BA54" s="12">
        <v>0.28699999999999998</v>
      </c>
      <c r="BB54" s="12">
        <v>0.29899999999999999</v>
      </c>
      <c r="BC54" s="12">
        <v>0.29599999999999999</v>
      </c>
      <c r="BD54" s="12">
        <v>0.29299999999999998</v>
      </c>
      <c r="BE54" s="12">
        <v>0.28399999999999997</v>
      </c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>
        <f t="shared" si="0"/>
        <v>145</v>
      </c>
      <c r="AZ55" s="12">
        <v>0.29599999999999999</v>
      </c>
      <c r="BA55" s="12">
        <v>0.28999999999999998</v>
      </c>
      <c r="BB55" s="12">
        <v>0.30099999999999999</v>
      </c>
      <c r="BC55" s="12">
        <v>0.29799999999999999</v>
      </c>
      <c r="BD55" s="12">
        <v>0.29599999999999999</v>
      </c>
      <c r="BE55" s="12">
        <v>0.28699999999999998</v>
      </c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>
        <f t="shared" si="0"/>
        <v>150</v>
      </c>
      <c r="AZ56" s="12">
        <v>0.29899999999999999</v>
      </c>
      <c r="BA56" s="12">
        <v>0.29199999999999998</v>
      </c>
      <c r="BB56" s="12">
        <v>0.30299999999999999</v>
      </c>
      <c r="BC56" s="12">
        <v>0.30099999999999999</v>
      </c>
      <c r="BD56" s="12">
        <v>0.29799999999999999</v>
      </c>
      <c r="BE56" s="12">
        <v>0.28999999999999998</v>
      </c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>
        <f t="shared" si="0"/>
        <v>155</v>
      </c>
      <c r="AZ57" s="12">
        <v>0.30099999999999999</v>
      </c>
      <c r="BA57" s="12">
        <v>0.29499999999999998</v>
      </c>
      <c r="BB57" s="12">
        <v>0.30599999999999999</v>
      </c>
      <c r="BC57" s="12">
        <v>0.30399999999999999</v>
      </c>
      <c r="BD57" s="12">
        <v>0.30099999999999999</v>
      </c>
      <c r="BE57" s="12">
        <v>0.29299999999999998</v>
      </c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>
        <f t="shared" si="0"/>
        <v>160</v>
      </c>
      <c r="AZ58" s="12">
        <v>0.30399999999999999</v>
      </c>
      <c r="BA58" s="12">
        <v>0.29799999999999999</v>
      </c>
      <c r="BB58" s="12">
        <v>0.307</v>
      </c>
      <c r="BC58" s="12">
        <v>0.30599999999999999</v>
      </c>
      <c r="BD58" s="12">
        <v>0.30299999999999999</v>
      </c>
      <c r="BE58" s="12">
        <v>0.29499999999999998</v>
      </c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>
        <f t="shared" ref="AY59:AY86" si="1">AY58+5</f>
        <v>165</v>
      </c>
      <c r="AZ59" s="12">
        <v>0.30599999999999999</v>
      </c>
      <c r="BA59" s="12">
        <v>0.3</v>
      </c>
      <c r="BB59" s="12">
        <v>0.309</v>
      </c>
      <c r="BC59" s="12">
        <v>0.308</v>
      </c>
      <c r="BD59" s="12">
        <v>0.30499999999999999</v>
      </c>
      <c r="BE59" s="12">
        <v>0.29799999999999999</v>
      </c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>
        <f t="shared" si="1"/>
        <v>170</v>
      </c>
      <c r="AZ60" s="12">
        <v>0.308</v>
      </c>
      <c r="BA60" s="12">
        <v>0.30299999999999999</v>
      </c>
      <c r="BB60" s="12">
        <v>0.312</v>
      </c>
      <c r="BC60" s="12">
        <v>0.31</v>
      </c>
      <c r="BD60" s="12">
        <v>0.307</v>
      </c>
      <c r="BE60" s="12">
        <v>0.3</v>
      </c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>
        <f t="shared" si="1"/>
        <v>175</v>
      </c>
      <c r="AZ61" s="12">
        <v>0.311</v>
      </c>
      <c r="BA61" s="12">
        <v>0.30499999999999999</v>
      </c>
      <c r="BB61" s="12">
        <v>0.314</v>
      </c>
      <c r="BC61" s="12">
        <v>0.312</v>
      </c>
      <c r="BD61" s="12">
        <v>0.309</v>
      </c>
      <c r="BE61" s="12">
        <v>0.30299999999999999</v>
      </c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>
        <f t="shared" si="1"/>
        <v>180</v>
      </c>
      <c r="AZ62" s="12">
        <v>0.313</v>
      </c>
      <c r="BA62" s="12">
        <v>0.308</v>
      </c>
      <c r="BB62" s="12">
        <v>0.315</v>
      </c>
      <c r="BC62" s="12">
        <v>0.314</v>
      </c>
      <c r="BD62" s="12">
        <v>0.311</v>
      </c>
      <c r="BE62" s="12">
        <v>0.30499999999999999</v>
      </c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>
        <f t="shared" si="1"/>
        <v>185</v>
      </c>
      <c r="AZ63" s="12">
        <v>0.315</v>
      </c>
      <c r="BA63" s="12">
        <v>0.31</v>
      </c>
      <c r="BB63" s="12">
        <v>0.317</v>
      </c>
      <c r="BC63" s="12">
        <v>0.316</v>
      </c>
      <c r="BD63" s="12">
        <v>0.313</v>
      </c>
      <c r="BE63" s="12">
        <v>0.307</v>
      </c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>
        <f t="shared" si="1"/>
        <v>190</v>
      </c>
      <c r="AZ64" s="12">
        <v>0.318</v>
      </c>
      <c r="BA64" s="12">
        <v>0.312</v>
      </c>
      <c r="BB64" s="12">
        <v>0.31900000000000001</v>
      </c>
      <c r="BC64" s="12">
        <v>0.318</v>
      </c>
      <c r="BD64" s="12">
        <v>0.315</v>
      </c>
      <c r="BE64" s="12">
        <v>0.309</v>
      </c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>
        <f t="shared" si="1"/>
        <v>195</v>
      </c>
      <c r="AZ65" s="12">
        <v>0.32</v>
      </c>
      <c r="BA65" s="12">
        <v>0.314</v>
      </c>
      <c r="BB65" s="12">
        <v>0.32100000000000001</v>
      </c>
      <c r="BC65" s="12">
        <v>0.32</v>
      </c>
      <c r="BD65" s="12">
        <v>0.316</v>
      </c>
      <c r="BE65" s="12">
        <v>0.311</v>
      </c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>
        <f t="shared" si="1"/>
        <v>200</v>
      </c>
      <c r="AZ66" s="12">
        <v>0.32300000000000001</v>
      </c>
      <c r="BA66" s="12">
        <v>0.316</v>
      </c>
      <c r="BB66" s="12">
        <v>0.32300000000000001</v>
      </c>
      <c r="BC66" s="12">
        <v>0.32100000000000001</v>
      </c>
      <c r="BD66" s="12">
        <v>0.318</v>
      </c>
      <c r="BE66" s="12">
        <v>0.313</v>
      </c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>
        <f t="shared" si="1"/>
        <v>205</v>
      </c>
      <c r="AZ67" s="12">
        <v>0.32500000000000001</v>
      </c>
      <c r="BA67" s="12">
        <v>0.318</v>
      </c>
      <c r="BB67" s="12">
        <v>0.32400000000000001</v>
      </c>
      <c r="BC67" s="12">
        <v>0.32300000000000001</v>
      </c>
      <c r="BD67" s="12">
        <v>0.31900000000000001</v>
      </c>
      <c r="BE67" s="12">
        <v>0.315</v>
      </c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>
        <f t="shared" si="1"/>
        <v>210</v>
      </c>
      <c r="AZ68" s="12">
        <v>0.32700000000000001</v>
      </c>
      <c r="BA68" s="12">
        <v>0.32</v>
      </c>
      <c r="BB68" s="12">
        <v>0.32600000000000001</v>
      </c>
      <c r="BC68" s="12">
        <v>0.32400000000000001</v>
      </c>
      <c r="BD68" s="12">
        <v>0.32100000000000001</v>
      </c>
      <c r="BE68" s="12">
        <v>0.317</v>
      </c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>
        <f t="shared" si="1"/>
        <v>215</v>
      </c>
      <c r="AZ69" s="12">
        <v>0.32900000000000001</v>
      </c>
      <c r="BA69" s="12">
        <v>0.32200000000000001</v>
      </c>
      <c r="BB69" s="12">
        <v>0.32700000000000001</v>
      </c>
      <c r="BC69" s="12">
        <v>0.32600000000000001</v>
      </c>
      <c r="BD69" s="12">
        <v>0.32300000000000001</v>
      </c>
      <c r="BE69" s="12">
        <v>0.31900000000000001</v>
      </c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>
        <f t="shared" si="1"/>
        <v>220</v>
      </c>
      <c r="AZ70" s="12">
        <v>0.33</v>
      </c>
      <c r="BA70" s="12">
        <v>0.32300000000000001</v>
      </c>
      <c r="BB70" s="12">
        <v>0.32800000000000001</v>
      </c>
      <c r="BC70" s="12">
        <v>0.32700000000000001</v>
      </c>
      <c r="BD70" s="12">
        <v>0.32400000000000001</v>
      </c>
      <c r="BE70" s="12">
        <v>0.32100000000000001</v>
      </c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>
        <f t="shared" si="1"/>
        <v>225</v>
      </c>
      <c r="AZ71" s="12">
        <v>0.33200000000000002</v>
      </c>
      <c r="BA71" s="12">
        <v>0.32600000000000001</v>
      </c>
      <c r="BB71" s="12">
        <v>0.33</v>
      </c>
      <c r="BC71" s="12">
        <v>0.32900000000000001</v>
      </c>
      <c r="BD71" s="12">
        <v>0.32500000000000001</v>
      </c>
      <c r="BE71" s="12">
        <v>0.32300000000000001</v>
      </c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>
        <f t="shared" si="1"/>
        <v>230</v>
      </c>
      <c r="AZ72" s="12">
        <v>0.33400000000000002</v>
      </c>
      <c r="BA72" s="12">
        <v>0.32700000000000001</v>
      </c>
      <c r="BB72" s="12">
        <v>0.33100000000000002</v>
      </c>
      <c r="BC72" s="12">
        <v>0.33</v>
      </c>
      <c r="BD72" s="12">
        <v>0.32600000000000001</v>
      </c>
      <c r="BE72" s="12">
        <v>0.32300000000000001</v>
      </c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>
        <f t="shared" si="1"/>
        <v>235</v>
      </c>
      <c r="AZ73" s="12">
        <v>0.33600000000000002</v>
      </c>
      <c r="BA73" s="12">
        <v>0.32900000000000001</v>
      </c>
      <c r="BB73" s="12">
        <v>0.33300000000000002</v>
      </c>
      <c r="BC73" s="12">
        <v>0.33100000000000002</v>
      </c>
      <c r="BD73" s="12">
        <v>0.32800000000000001</v>
      </c>
      <c r="BE73" s="12">
        <v>0.32500000000000001</v>
      </c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>
        <f t="shared" si="1"/>
        <v>240</v>
      </c>
      <c r="AZ74" s="12">
        <v>0.33700000000000002</v>
      </c>
      <c r="BA74" s="12">
        <v>0.33</v>
      </c>
      <c r="BB74" s="12">
        <v>0.33400000000000002</v>
      </c>
      <c r="BC74" s="12">
        <v>0.33200000000000002</v>
      </c>
      <c r="BD74" s="12">
        <v>0.32900000000000001</v>
      </c>
      <c r="BE74" s="12">
        <v>0.32600000000000001</v>
      </c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>
        <f t="shared" si="1"/>
        <v>245</v>
      </c>
      <c r="AZ75" s="12">
        <v>0.33900000000000002</v>
      </c>
      <c r="BA75" s="12">
        <v>0.33200000000000002</v>
      </c>
      <c r="BB75" s="12">
        <v>0.33500000000000002</v>
      </c>
      <c r="BC75" s="12">
        <v>0.33300000000000002</v>
      </c>
      <c r="BD75" s="12">
        <v>0.33</v>
      </c>
      <c r="BE75" s="12">
        <v>0.32700000000000001</v>
      </c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>
        <f t="shared" si="1"/>
        <v>250</v>
      </c>
      <c r="AZ76" s="12">
        <v>0.34</v>
      </c>
      <c r="BA76" s="12">
        <v>0.33300000000000002</v>
      </c>
      <c r="BB76" s="12">
        <v>0.33600000000000002</v>
      </c>
      <c r="BC76" s="12">
        <v>0.33500000000000002</v>
      </c>
      <c r="BD76" s="12">
        <v>0.33100000000000002</v>
      </c>
      <c r="BE76" s="12">
        <v>0.32900000000000001</v>
      </c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>
        <f t="shared" si="1"/>
        <v>255</v>
      </c>
      <c r="AZ77" s="12">
        <v>0.34200000000000003</v>
      </c>
      <c r="BA77" s="12">
        <v>0.33500000000000002</v>
      </c>
      <c r="BB77" s="12">
        <v>0.33700000000000002</v>
      </c>
      <c r="BC77" s="12">
        <v>0.33600000000000002</v>
      </c>
      <c r="BD77" s="12">
        <v>0.33200000000000002</v>
      </c>
      <c r="BE77" s="12">
        <v>0.33</v>
      </c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>
        <f t="shared" si="1"/>
        <v>260</v>
      </c>
      <c r="AZ78" s="12">
        <v>0.34300000000000003</v>
      </c>
      <c r="BA78" s="12">
        <v>0.33600000000000002</v>
      </c>
      <c r="BB78" s="12">
        <v>0.33800000000000002</v>
      </c>
      <c r="BC78" s="12">
        <v>0.33700000000000002</v>
      </c>
      <c r="BD78" s="12">
        <v>0.33300000000000002</v>
      </c>
      <c r="BE78" s="12">
        <v>0.33100000000000002</v>
      </c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>
        <f t="shared" si="1"/>
        <v>265</v>
      </c>
      <c r="AZ79" s="12">
        <v>0.34499999999999997</v>
      </c>
      <c r="BA79" s="12">
        <v>0.33700000000000002</v>
      </c>
      <c r="BB79" s="12">
        <v>0.33900000000000002</v>
      </c>
      <c r="BC79" s="12">
        <v>0.33800000000000002</v>
      </c>
      <c r="BD79" s="12">
        <v>0.33400000000000002</v>
      </c>
      <c r="BE79" s="12">
        <v>0.33200000000000002</v>
      </c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>
        <f t="shared" si="1"/>
        <v>270</v>
      </c>
      <c r="AZ80" s="12">
        <v>0.34599999999999997</v>
      </c>
      <c r="BA80" s="12">
        <v>0.33900000000000002</v>
      </c>
      <c r="BB80" s="12">
        <v>0.34</v>
      </c>
      <c r="BC80" s="12">
        <v>0.33900000000000002</v>
      </c>
      <c r="BD80" s="12">
        <v>0.33500000000000002</v>
      </c>
      <c r="BE80" s="12">
        <v>0.33300000000000002</v>
      </c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>
        <f t="shared" si="1"/>
        <v>275</v>
      </c>
      <c r="AZ81" s="12">
        <v>0.34699999999999998</v>
      </c>
      <c r="BA81" s="12">
        <v>0.34</v>
      </c>
      <c r="BB81" s="12">
        <v>0.34100000000000003</v>
      </c>
      <c r="BC81" s="12">
        <v>0.34</v>
      </c>
      <c r="BD81" s="12">
        <v>0.33600000000000002</v>
      </c>
      <c r="BE81" s="12">
        <v>0.33400000000000002</v>
      </c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>
        <f t="shared" si="1"/>
        <v>280</v>
      </c>
      <c r="AZ82" s="12">
        <v>0.34899999999999998</v>
      </c>
      <c r="BA82" s="12">
        <v>0.34200000000000003</v>
      </c>
      <c r="BB82" s="12">
        <v>0.34200000000000003</v>
      </c>
      <c r="BC82" s="12">
        <v>0.34</v>
      </c>
      <c r="BD82" s="12">
        <v>0.33700000000000002</v>
      </c>
      <c r="BE82" s="12">
        <v>0.33500000000000002</v>
      </c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>
        <f t="shared" si="1"/>
        <v>285</v>
      </c>
      <c r="AZ83" s="12">
        <v>0.35</v>
      </c>
      <c r="BA83" s="12">
        <v>0.34200000000000003</v>
      </c>
      <c r="BB83" s="12">
        <v>0.34200000000000003</v>
      </c>
      <c r="BC83" s="12">
        <v>0.34100000000000003</v>
      </c>
      <c r="BD83" s="12">
        <v>0.33700000000000002</v>
      </c>
      <c r="BE83" s="12">
        <v>0.33600000000000002</v>
      </c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>
        <f t="shared" si="1"/>
        <v>290</v>
      </c>
      <c r="AZ84" s="12">
        <v>0.35099999999999998</v>
      </c>
      <c r="BA84" s="12">
        <v>0.34399999999999997</v>
      </c>
      <c r="BB84" s="12">
        <v>0.34300000000000003</v>
      </c>
      <c r="BC84" s="12">
        <v>0.34300000000000003</v>
      </c>
      <c r="BD84" s="12">
        <v>0.33800000000000002</v>
      </c>
      <c r="BE84" s="12">
        <v>0.33700000000000002</v>
      </c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>
        <f t="shared" si="1"/>
        <v>295</v>
      </c>
      <c r="AZ85" s="12">
        <v>0.35199999999999998</v>
      </c>
      <c r="BA85" s="12">
        <v>0.34499999999999997</v>
      </c>
      <c r="BB85" s="12">
        <v>0.34399999999999997</v>
      </c>
      <c r="BC85" s="12">
        <v>0.34300000000000003</v>
      </c>
      <c r="BD85" s="12">
        <v>0.33900000000000002</v>
      </c>
      <c r="BE85" s="12">
        <v>0.33900000000000002</v>
      </c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>
        <f t="shared" si="1"/>
        <v>300</v>
      </c>
      <c r="AZ86" s="12">
        <v>0.35299999999999998</v>
      </c>
      <c r="BA86" s="12">
        <v>0.34599999999999997</v>
      </c>
      <c r="BB86" s="12">
        <v>0.34499999999999997</v>
      </c>
      <c r="BC86" s="12">
        <v>0.34300000000000003</v>
      </c>
      <c r="BD86" s="12">
        <v>0.34</v>
      </c>
      <c r="BE86" s="12">
        <v>0.33900000000000002</v>
      </c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>
        <v>74.64</v>
      </c>
      <c r="D107" s="18">
        <v>-213.84</v>
      </c>
      <c r="E107" s="18">
        <v>110.52</v>
      </c>
      <c r="F107" s="18">
        <v>94.08</v>
      </c>
      <c r="G107" s="18">
        <v>107.76</v>
      </c>
      <c r="H107" s="18">
        <v>110.52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>
        <v>1</v>
      </c>
      <c r="D108" s="17">
        <v>0.997</v>
      </c>
      <c r="E108" s="17">
        <v>0.999</v>
      </c>
      <c r="F108" s="17">
        <v>0.999</v>
      </c>
      <c r="G108" s="17">
        <v>0.999</v>
      </c>
      <c r="H108" s="17">
        <v>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9">
        <v>2.8935185185185189E-4</v>
      </c>
      <c r="D109" s="19">
        <v>5.2083333333333333E-4</v>
      </c>
      <c r="E109" s="19">
        <v>1.1574074074074073E-4</v>
      </c>
      <c r="F109" s="19">
        <v>1.1574074074074073E-4</v>
      </c>
      <c r="G109" s="19">
        <v>1.1574074074074073E-4</v>
      </c>
      <c r="H109" s="19">
        <v>1.1574074074074073E-4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26">
        <v>1.1574074074074073E-5</v>
      </c>
      <c r="D110" s="26">
        <v>4.7453703703703704E-4</v>
      </c>
      <c r="E110" s="16" t="s">
        <v>11</v>
      </c>
      <c r="F110" s="16" t="s">
        <v>11</v>
      </c>
      <c r="G110" s="16" t="s">
        <v>11</v>
      </c>
      <c r="H110" s="26">
        <v>0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B111:B114"/>
    <mergeCell ref="B115:B118"/>
    <mergeCell ref="B119:B122"/>
    <mergeCell ref="AZ25:BA25"/>
    <mergeCell ref="BB25:BC25"/>
    <mergeCell ref="B107:B110"/>
    <mergeCell ref="BD25:BE25"/>
    <mergeCell ref="B91:B94"/>
    <mergeCell ref="B95:B98"/>
    <mergeCell ref="B99:B102"/>
    <mergeCell ref="B103:B106"/>
  </mergeCells>
  <pageMargins left="0.78740157499999996" right="0.78740157499999996" top="0.984251969" bottom="0.984251969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E010-5693-984F-9A26-F55FDBA10F8D}">
  <dimension ref="A2:CU122"/>
  <sheetViews>
    <sheetView topLeftCell="AQ17" workbookViewId="0">
      <selection activeCell="BJ19" sqref="BJ19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0.57641203703703703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157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2" spans="1:99" x14ac:dyDescent="0.15">
      <c r="BG22" s="14">
        <f>AVERAGE(BF24:BG24)</f>
        <v>2.6990481226864098E-4</v>
      </c>
      <c r="BI22" s="14">
        <f>AVERAGE(BH24:BI24)</f>
        <v>2.7416710735060819E-4</v>
      </c>
      <c r="BK22" s="14">
        <f>AVERAGE(BJ24:BK24)</f>
        <v>1.8375991538868323E-4</v>
      </c>
    </row>
    <row r="23" spans="1:99" x14ac:dyDescent="0.15">
      <c r="A23" s="22">
        <v>340</v>
      </c>
      <c r="B23" s="21"/>
    </row>
    <row r="24" spans="1:99" x14ac:dyDescent="0.15">
      <c r="BF24" s="14">
        <f t="shared" ref="BF24:BK24" si="0">SLOPE(BF26:BF86,$BE$26:$BE$86)</f>
        <v>2.6404019037546274E-4</v>
      </c>
      <c r="BG24" s="14">
        <f t="shared" si="0"/>
        <v>2.7576943416181922E-4</v>
      </c>
      <c r="BH24" s="14">
        <f t="shared" si="0"/>
        <v>2.8615547329455314E-4</v>
      </c>
      <c r="BI24" s="14">
        <f t="shared" si="0"/>
        <v>2.6217874140666318E-4</v>
      </c>
      <c r="BJ24" s="14">
        <f t="shared" si="0"/>
        <v>1.8427287149656269E-4</v>
      </c>
      <c r="BK24" s="14">
        <f t="shared" si="0"/>
        <v>1.8324695928080377E-4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34" t="s">
        <v>156</v>
      </c>
      <c r="BG25" s="35"/>
      <c r="BH25" s="34" t="s">
        <v>155</v>
      </c>
      <c r="BI25" s="35"/>
      <c r="BJ25" s="34" t="s">
        <v>154</v>
      </c>
      <c r="BK25" s="35"/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>
        <v>0</v>
      </c>
      <c r="BF26" s="12">
        <v>0.123</v>
      </c>
      <c r="BG26" s="12">
        <v>0.121</v>
      </c>
      <c r="BH26" s="12">
        <v>0.122</v>
      </c>
      <c r="BI26" s="12">
        <v>0.121</v>
      </c>
      <c r="BJ26" s="12">
        <v>0.11700000000000001</v>
      </c>
      <c r="BK26" s="12">
        <v>0.122</v>
      </c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>
        <f t="shared" ref="BE27:BE58" si="1">BE26+5</f>
        <v>5</v>
      </c>
      <c r="BF27" s="12">
        <v>0.126</v>
      </c>
      <c r="BG27" s="12">
        <v>0.123</v>
      </c>
      <c r="BH27" s="12">
        <v>0.123</v>
      </c>
      <c r="BI27" s="12">
        <v>0.123</v>
      </c>
      <c r="BJ27" s="12">
        <v>0.11799999999999999</v>
      </c>
      <c r="BK27" s="12">
        <v>0.123</v>
      </c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>
        <f t="shared" si="1"/>
        <v>10</v>
      </c>
      <c r="BF28" s="12">
        <v>0.127</v>
      </c>
      <c r="BG28" s="12">
        <v>0.125</v>
      </c>
      <c r="BH28" s="12">
        <v>0.125</v>
      </c>
      <c r="BI28" s="12">
        <v>0.125</v>
      </c>
      <c r="BJ28" s="12">
        <v>0.11899999999999999</v>
      </c>
      <c r="BK28" s="12">
        <v>0.124</v>
      </c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>
        <f t="shared" si="1"/>
        <v>15</v>
      </c>
      <c r="BF29" s="12">
        <v>0.129</v>
      </c>
      <c r="BG29" s="12">
        <v>0.126</v>
      </c>
      <c r="BH29" s="12">
        <v>0.128</v>
      </c>
      <c r="BI29" s="12">
        <v>0.128</v>
      </c>
      <c r="BJ29" s="12">
        <v>0.121</v>
      </c>
      <c r="BK29" s="12">
        <v>0.125</v>
      </c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>
        <f t="shared" si="1"/>
        <v>20</v>
      </c>
      <c r="BF30" s="12">
        <v>0.13100000000000001</v>
      </c>
      <c r="BG30" s="12">
        <v>0.128</v>
      </c>
      <c r="BH30" s="12">
        <v>0.13</v>
      </c>
      <c r="BI30" s="12">
        <v>0.13</v>
      </c>
      <c r="BJ30" s="12">
        <v>0.122</v>
      </c>
      <c r="BK30" s="12">
        <v>0.126</v>
      </c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>
        <f t="shared" si="1"/>
        <v>25</v>
      </c>
      <c r="BF31" s="12">
        <v>0.13200000000000001</v>
      </c>
      <c r="BG31" s="12">
        <v>0.13</v>
      </c>
      <c r="BH31" s="12">
        <v>0.13100000000000001</v>
      </c>
      <c r="BI31" s="12">
        <v>0.13100000000000001</v>
      </c>
      <c r="BJ31" s="12">
        <v>0.124</v>
      </c>
      <c r="BK31" s="12">
        <v>0.127</v>
      </c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>
        <f t="shared" si="1"/>
        <v>30</v>
      </c>
      <c r="BF32" s="12">
        <v>0.13300000000000001</v>
      </c>
      <c r="BG32" s="12">
        <v>0.13100000000000001</v>
      </c>
      <c r="BH32" s="12">
        <v>0.13200000000000001</v>
      </c>
      <c r="BI32" s="12">
        <v>0.13300000000000001</v>
      </c>
      <c r="BJ32" s="12">
        <v>0.124</v>
      </c>
      <c r="BK32" s="12">
        <v>0.128</v>
      </c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>
        <f t="shared" si="1"/>
        <v>35</v>
      </c>
      <c r="BF33" s="12">
        <v>0.13400000000000001</v>
      </c>
      <c r="BG33" s="12">
        <v>0.13300000000000001</v>
      </c>
      <c r="BH33" s="12">
        <v>0.13400000000000001</v>
      </c>
      <c r="BI33" s="12">
        <v>0.13500000000000001</v>
      </c>
      <c r="BJ33" s="12">
        <v>0.126</v>
      </c>
      <c r="BK33" s="12">
        <v>0.13</v>
      </c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>
        <f t="shared" si="1"/>
        <v>40</v>
      </c>
      <c r="BF34" s="12">
        <v>0.13600000000000001</v>
      </c>
      <c r="BG34" s="12">
        <v>0.13500000000000001</v>
      </c>
      <c r="BH34" s="12">
        <v>0.13500000000000001</v>
      </c>
      <c r="BI34" s="12">
        <v>0.13600000000000001</v>
      </c>
      <c r="BJ34" s="12">
        <v>0.127</v>
      </c>
      <c r="BK34" s="12">
        <v>0.13100000000000001</v>
      </c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>
        <f t="shared" si="1"/>
        <v>45</v>
      </c>
      <c r="BF35" s="12">
        <v>0.13800000000000001</v>
      </c>
      <c r="BG35" s="12">
        <v>0.13600000000000001</v>
      </c>
      <c r="BH35" s="12">
        <v>0.13700000000000001</v>
      </c>
      <c r="BI35" s="12">
        <v>0.13700000000000001</v>
      </c>
      <c r="BJ35" s="12">
        <v>0.128</v>
      </c>
      <c r="BK35" s="12">
        <v>0.13100000000000001</v>
      </c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>
        <f t="shared" si="1"/>
        <v>50</v>
      </c>
      <c r="BF36" s="12">
        <v>0.13900000000000001</v>
      </c>
      <c r="BG36" s="12">
        <v>0.13800000000000001</v>
      </c>
      <c r="BH36" s="12">
        <v>0.13800000000000001</v>
      </c>
      <c r="BI36" s="12">
        <v>0.13800000000000001</v>
      </c>
      <c r="BJ36" s="12">
        <v>0.13</v>
      </c>
      <c r="BK36" s="12">
        <v>0.13300000000000001</v>
      </c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>
        <f t="shared" si="1"/>
        <v>55</v>
      </c>
      <c r="BF37" s="12">
        <v>0.14000000000000001</v>
      </c>
      <c r="BG37" s="12">
        <v>0.13900000000000001</v>
      </c>
      <c r="BH37" s="12">
        <v>0.14000000000000001</v>
      </c>
      <c r="BI37" s="12">
        <v>0.13900000000000001</v>
      </c>
      <c r="BJ37" s="12">
        <v>0.13</v>
      </c>
      <c r="BK37" s="12">
        <v>0.13400000000000001</v>
      </c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>
        <f t="shared" si="1"/>
        <v>60</v>
      </c>
      <c r="BF38" s="12">
        <v>0.14199999999999999</v>
      </c>
      <c r="BG38" s="12">
        <v>0.14099999999999999</v>
      </c>
      <c r="BH38" s="12">
        <v>0.14199999999999999</v>
      </c>
      <c r="BI38" s="12">
        <v>0.14099999999999999</v>
      </c>
      <c r="BJ38" s="12">
        <v>0.13100000000000001</v>
      </c>
      <c r="BK38" s="12">
        <v>0.13400000000000001</v>
      </c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>
        <f t="shared" si="1"/>
        <v>65</v>
      </c>
      <c r="BF39" s="12">
        <v>0.14299999999999999</v>
      </c>
      <c r="BG39" s="12">
        <v>0.14199999999999999</v>
      </c>
      <c r="BH39" s="12">
        <v>0.14299999999999999</v>
      </c>
      <c r="BI39" s="12">
        <v>0.14199999999999999</v>
      </c>
      <c r="BJ39" s="12">
        <v>0.13200000000000001</v>
      </c>
      <c r="BK39" s="12">
        <v>0.13500000000000001</v>
      </c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>
        <f t="shared" si="1"/>
        <v>70</v>
      </c>
      <c r="BF40" s="12">
        <v>0.14499999999999999</v>
      </c>
      <c r="BG40" s="12">
        <v>0.14399999999999999</v>
      </c>
      <c r="BH40" s="12">
        <v>0.14499999999999999</v>
      </c>
      <c r="BI40" s="12">
        <v>0.14299999999999999</v>
      </c>
      <c r="BJ40" s="12">
        <v>0.13300000000000001</v>
      </c>
      <c r="BK40" s="12">
        <v>0.13600000000000001</v>
      </c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>
        <f t="shared" si="1"/>
        <v>75</v>
      </c>
      <c r="BF41" s="12">
        <v>0.14699999999999999</v>
      </c>
      <c r="BG41" s="12">
        <v>0.14499999999999999</v>
      </c>
      <c r="BH41" s="12">
        <v>0.14699999999999999</v>
      </c>
      <c r="BI41" s="12">
        <v>0.14499999999999999</v>
      </c>
      <c r="BJ41" s="12">
        <v>0.13400000000000001</v>
      </c>
      <c r="BK41" s="12">
        <v>0.13700000000000001</v>
      </c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>
        <f t="shared" si="1"/>
        <v>80</v>
      </c>
      <c r="BF42" s="12">
        <v>0.14799999999999999</v>
      </c>
      <c r="BG42" s="12">
        <v>0.14699999999999999</v>
      </c>
      <c r="BH42" s="12">
        <v>0.14799999999999999</v>
      </c>
      <c r="BI42" s="12">
        <v>0.14599999999999999</v>
      </c>
      <c r="BJ42" s="12">
        <v>0.13500000000000001</v>
      </c>
      <c r="BK42" s="12">
        <v>0.13900000000000001</v>
      </c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>
        <f t="shared" si="1"/>
        <v>85</v>
      </c>
      <c r="BF43" s="12">
        <v>0.14899999999999999</v>
      </c>
      <c r="BG43" s="12">
        <v>0.14799999999999999</v>
      </c>
      <c r="BH43" s="12">
        <v>0.15</v>
      </c>
      <c r="BI43" s="12">
        <v>0.14799999999999999</v>
      </c>
      <c r="BJ43" s="12">
        <v>0.13600000000000001</v>
      </c>
      <c r="BK43" s="12">
        <v>0.13900000000000001</v>
      </c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>
        <f t="shared" si="1"/>
        <v>90</v>
      </c>
      <c r="BF44" s="12">
        <v>0.15</v>
      </c>
      <c r="BG44" s="12">
        <v>0.15</v>
      </c>
      <c r="BH44" s="12">
        <v>0.151</v>
      </c>
      <c r="BI44" s="12">
        <v>0.14899999999999999</v>
      </c>
      <c r="BJ44" s="12">
        <v>0.13700000000000001</v>
      </c>
      <c r="BK44" s="12">
        <v>0.14000000000000001</v>
      </c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>
        <f t="shared" si="1"/>
        <v>95</v>
      </c>
      <c r="BF45" s="12">
        <v>0.151</v>
      </c>
      <c r="BG45" s="12">
        <v>0.151</v>
      </c>
      <c r="BH45" s="12">
        <v>0.152</v>
      </c>
      <c r="BI45" s="12">
        <v>0.151</v>
      </c>
      <c r="BJ45" s="12">
        <v>0.13700000000000001</v>
      </c>
      <c r="BK45" s="12">
        <v>0.14099999999999999</v>
      </c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>
        <f t="shared" si="1"/>
        <v>100</v>
      </c>
      <c r="BF46" s="12">
        <v>0.153</v>
      </c>
      <c r="BG46" s="12">
        <v>0.153</v>
      </c>
      <c r="BH46" s="12">
        <v>0.155</v>
      </c>
      <c r="BI46" s="12">
        <v>0.152</v>
      </c>
      <c r="BJ46" s="12">
        <v>0.13900000000000001</v>
      </c>
      <c r="BK46" s="12">
        <v>0.14199999999999999</v>
      </c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>
        <f t="shared" si="1"/>
        <v>105</v>
      </c>
      <c r="BF47" s="12">
        <v>0.155</v>
      </c>
      <c r="BG47" s="12">
        <v>0.155</v>
      </c>
      <c r="BH47" s="12">
        <v>0.155</v>
      </c>
      <c r="BI47" s="12">
        <v>0.153</v>
      </c>
      <c r="BJ47" s="12">
        <v>0.14000000000000001</v>
      </c>
      <c r="BK47" s="12">
        <v>0.14299999999999999</v>
      </c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>
        <f t="shared" si="1"/>
        <v>110</v>
      </c>
      <c r="BF48" s="12">
        <v>0.156</v>
      </c>
      <c r="BG48" s="12">
        <v>0.156</v>
      </c>
      <c r="BH48" s="12">
        <v>0.157</v>
      </c>
      <c r="BI48" s="12">
        <v>0.154</v>
      </c>
      <c r="BJ48" s="12">
        <v>0.14099999999999999</v>
      </c>
      <c r="BK48" s="12">
        <v>0.14399999999999999</v>
      </c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>
        <f t="shared" si="1"/>
        <v>115</v>
      </c>
      <c r="BF49" s="12">
        <v>0.158</v>
      </c>
      <c r="BG49" s="12">
        <v>0.158</v>
      </c>
      <c r="BH49" s="12">
        <v>0.158</v>
      </c>
      <c r="BI49" s="12">
        <v>0.156</v>
      </c>
      <c r="BJ49" s="12">
        <v>0.14299999999999999</v>
      </c>
      <c r="BK49" s="12">
        <v>0.14499999999999999</v>
      </c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>
        <f t="shared" si="1"/>
        <v>120</v>
      </c>
      <c r="BF50" s="12">
        <v>0.159</v>
      </c>
      <c r="BG50" s="12">
        <v>0.159</v>
      </c>
      <c r="BH50" s="12">
        <v>0.16</v>
      </c>
      <c r="BI50" s="12">
        <v>0.157</v>
      </c>
      <c r="BJ50" s="12">
        <v>0.14399999999999999</v>
      </c>
      <c r="BK50" s="12">
        <v>0.14599999999999999</v>
      </c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>
        <f t="shared" si="1"/>
        <v>125</v>
      </c>
      <c r="BF51" s="12">
        <v>0.16</v>
      </c>
      <c r="BG51" s="12">
        <v>0.16</v>
      </c>
      <c r="BH51" s="12">
        <v>0.161</v>
      </c>
      <c r="BI51" s="12">
        <v>0.159</v>
      </c>
      <c r="BJ51" s="12">
        <v>0.14499999999999999</v>
      </c>
      <c r="BK51" s="12">
        <v>0.14699999999999999</v>
      </c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>
        <f t="shared" si="1"/>
        <v>130</v>
      </c>
      <c r="BF52" s="12">
        <v>0.16200000000000001</v>
      </c>
      <c r="BG52" s="12">
        <v>0.16200000000000001</v>
      </c>
      <c r="BH52" s="12">
        <v>0.16300000000000001</v>
      </c>
      <c r="BI52" s="12">
        <v>0.161</v>
      </c>
      <c r="BJ52" s="12">
        <v>0.14599999999999999</v>
      </c>
      <c r="BK52" s="12">
        <v>0.14799999999999999</v>
      </c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>
        <f t="shared" si="1"/>
        <v>135</v>
      </c>
      <c r="BF53" s="12">
        <v>0.16300000000000001</v>
      </c>
      <c r="BG53" s="12">
        <v>0.16300000000000001</v>
      </c>
      <c r="BH53" s="12">
        <v>0.16400000000000001</v>
      </c>
      <c r="BI53" s="12">
        <v>0.16200000000000001</v>
      </c>
      <c r="BJ53" s="12">
        <v>0.14699999999999999</v>
      </c>
      <c r="BK53" s="12">
        <v>0.14899999999999999</v>
      </c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>
        <f t="shared" si="1"/>
        <v>140</v>
      </c>
      <c r="BF54" s="12">
        <v>0.16400000000000001</v>
      </c>
      <c r="BG54" s="12">
        <v>0.16400000000000001</v>
      </c>
      <c r="BH54" s="12">
        <v>0.16600000000000001</v>
      </c>
      <c r="BI54" s="12">
        <v>0.16300000000000001</v>
      </c>
      <c r="BJ54" s="12">
        <v>0.14699999999999999</v>
      </c>
      <c r="BK54" s="12">
        <v>0.15</v>
      </c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>
        <f t="shared" si="1"/>
        <v>145</v>
      </c>
      <c r="BF55" s="12">
        <v>0.16600000000000001</v>
      </c>
      <c r="BG55" s="12">
        <v>0.16600000000000001</v>
      </c>
      <c r="BH55" s="12">
        <v>0.16700000000000001</v>
      </c>
      <c r="BI55" s="12">
        <v>0.16400000000000001</v>
      </c>
      <c r="BJ55" s="12">
        <v>0.14899999999999999</v>
      </c>
      <c r="BK55" s="12">
        <v>0.151</v>
      </c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>
        <f t="shared" si="1"/>
        <v>150</v>
      </c>
      <c r="BF56" s="12">
        <v>0.16700000000000001</v>
      </c>
      <c r="BG56" s="12">
        <v>0.16700000000000001</v>
      </c>
      <c r="BH56" s="12">
        <v>0.16900000000000001</v>
      </c>
      <c r="BI56" s="12">
        <v>0.16500000000000001</v>
      </c>
      <c r="BJ56" s="12">
        <v>0.14899999999999999</v>
      </c>
      <c r="BK56" s="12">
        <v>0.152</v>
      </c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>
        <f t="shared" si="1"/>
        <v>155</v>
      </c>
      <c r="BF57" s="12">
        <v>0.16900000000000001</v>
      </c>
      <c r="BG57" s="12">
        <v>0.16800000000000001</v>
      </c>
      <c r="BH57" s="12">
        <v>0.17100000000000001</v>
      </c>
      <c r="BI57" s="12">
        <v>0.16600000000000001</v>
      </c>
      <c r="BJ57" s="12">
        <v>0.15</v>
      </c>
      <c r="BK57" s="12">
        <v>0.152</v>
      </c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>
        <f t="shared" si="1"/>
        <v>160</v>
      </c>
      <c r="BF58" s="12">
        <v>0.17</v>
      </c>
      <c r="BG58" s="12">
        <v>0.16900000000000001</v>
      </c>
      <c r="BH58" s="12">
        <v>0.17199999999999999</v>
      </c>
      <c r="BI58" s="12">
        <v>0.16800000000000001</v>
      </c>
      <c r="BJ58" s="12">
        <v>0.151</v>
      </c>
      <c r="BK58" s="12">
        <v>0.154</v>
      </c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>
        <f t="shared" ref="BE59:BE86" si="2">BE58+5</f>
        <v>165</v>
      </c>
      <c r="BF59" s="12">
        <v>0.17100000000000001</v>
      </c>
      <c r="BG59" s="12">
        <v>0.17100000000000001</v>
      </c>
      <c r="BH59" s="12">
        <v>0.17299999999999999</v>
      </c>
      <c r="BI59" s="12">
        <v>0.16900000000000001</v>
      </c>
      <c r="BJ59" s="12">
        <v>0.151</v>
      </c>
      <c r="BK59" s="12">
        <v>0.155</v>
      </c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>
        <f t="shared" si="2"/>
        <v>170</v>
      </c>
      <c r="BF60" s="12">
        <v>0.17299999999999999</v>
      </c>
      <c r="BG60" s="12">
        <v>0.17199999999999999</v>
      </c>
      <c r="BH60" s="12">
        <v>0.17399999999999999</v>
      </c>
      <c r="BI60" s="12">
        <v>0.17</v>
      </c>
      <c r="BJ60" s="12">
        <v>0.152</v>
      </c>
      <c r="BK60" s="12">
        <v>0.156</v>
      </c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>
        <f t="shared" si="2"/>
        <v>175</v>
      </c>
      <c r="BF61" s="12">
        <v>0.17399999999999999</v>
      </c>
      <c r="BG61" s="12">
        <v>0.17299999999999999</v>
      </c>
      <c r="BH61" s="12">
        <v>0.17599999999999999</v>
      </c>
      <c r="BI61" s="12">
        <v>0.17100000000000001</v>
      </c>
      <c r="BJ61" s="12">
        <v>0.154</v>
      </c>
      <c r="BK61" s="12">
        <v>0.156</v>
      </c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>
        <f t="shared" si="2"/>
        <v>180</v>
      </c>
      <c r="BF62" s="12">
        <v>0.17499999999999999</v>
      </c>
      <c r="BG62" s="12">
        <v>0.17499999999999999</v>
      </c>
      <c r="BH62" s="12">
        <v>0.17699999999999999</v>
      </c>
      <c r="BI62" s="12">
        <v>0.17199999999999999</v>
      </c>
      <c r="BJ62" s="12">
        <v>0.154</v>
      </c>
      <c r="BK62" s="12">
        <v>0.158</v>
      </c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>
        <f t="shared" si="2"/>
        <v>185</v>
      </c>
      <c r="BF63" s="12">
        <v>0.17599999999999999</v>
      </c>
      <c r="BG63" s="12">
        <v>0.17599999999999999</v>
      </c>
      <c r="BH63" s="12">
        <v>0.17899999999999999</v>
      </c>
      <c r="BI63" s="12">
        <v>0.17299999999999999</v>
      </c>
      <c r="BJ63" s="12">
        <v>0.155</v>
      </c>
      <c r="BK63" s="12">
        <v>0.159</v>
      </c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>
        <f t="shared" si="2"/>
        <v>190</v>
      </c>
      <c r="BF64" s="12">
        <v>0.17699999999999999</v>
      </c>
      <c r="BG64" s="12">
        <v>0.17699999999999999</v>
      </c>
      <c r="BH64" s="12">
        <v>0.18</v>
      </c>
      <c r="BI64" s="12">
        <v>0.17499999999999999</v>
      </c>
      <c r="BJ64" s="12">
        <v>0.156</v>
      </c>
      <c r="BK64" s="12">
        <v>0.159</v>
      </c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>
        <f t="shared" si="2"/>
        <v>195</v>
      </c>
      <c r="BF65" s="12">
        <v>0.17899999999999999</v>
      </c>
      <c r="BG65" s="12">
        <v>0.17899999999999999</v>
      </c>
      <c r="BH65" s="12">
        <v>0.182</v>
      </c>
      <c r="BI65" s="12">
        <v>0.17599999999999999</v>
      </c>
      <c r="BJ65" s="12">
        <v>0.156</v>
      </c>
      <c r="BK65" s="12">
        <v>0.16</v>
      </c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>
        <f t="shared" si="2"/>
        <v>200</v>
      </c>
      <c r="BF66" s="12">
        <v>0.18</v>
      </c>
      <c r="BG66" s="12">
        <v>0.18</v>
      </c>
      <c r="BH66" s="12">
        <v>0.183</v>
      </c>
      <c r="BI66" s="12">
        <v>0.17699999999999999</v>
      </c>
      <c r="BJ66" s="12">
        <v>0.157</v>
      </c>
      <c r="BK66" s="12">
        <v>0.161</v>
      </c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>
        <f t="shared" si="2"/>
        <v>205</v>
      </c>
      <c r="BF67" s="12">
        <v>0.18099999999999999</v>
      </c>
      <c r="BG67" s="12">
        <v>0.18099999999999999</v>
      </c>
      <c r="BH67" s="12">
        <v>0.184</v>
      </c>
      <c r="BI67" s="12">
        <v>0.17799999999999999</v>
      </c>
      <c r="BJ67" s="12">
        <v>0.158</v>
      </c>
      <c r="BK67" s="12">
        <v>0.16200000000000001</v>
      </c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>
        <f t="shared" si="2"/>
        <v>210</v>
      </c>
      <c r="BF68" s="12">
        <v>0.182</v>
      </c>
      <c r="BG68" s="12">
        <v>0.182</v>
      </c>
      <c r="BH68" s="12">
        <v>0.186</v>
      </c>
      <c r="BI68" s="12">
        <v>0.18</v>
      </c>
      <c r="BJ68" s="12">
        <v>0.159</v>
      </c>
      <c r="BK68" s="12">
        <v>0.16300000000000001</v>
      </c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>
        <f t="shared" si="2"/>
        <v>215</v>
      </c>
      <c r="BF69" s="12">
        <v>0.184</v>
      </c>
      <c r="BG69" s="12">
        <v>0.184</v>
      </c>
      <c r="BH69" s="12">
        <v>0.187</v>
      </c>
      <c r="BI69" s="12">
        <v>0.18099999999999999</v>
      </c>
      <c r="BJ69" s="12">
        <v>0.16</v>
      </c>
      <c r="BK69" s="12">
        <v>0.16400000000000001</v>
      </c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>
        <f t="shared" si="2"/>
        <v>220</v>
      </c>
      <c r="BF70" s="12">
        <v>0.185</v>
      </c>
      <c r="BG70" s="12">
        <v>0.185</v>
      </c>
      <c r="BH70" s="12">
        <v>0.188</v>
      </c>
      <c r="BI70" s="12">
        <v>0.182</v>
      </c>
      <c r="BJ70" s="12">
        <v>0.16</v>
      </c>
      <c r="BK70" s="12">
        <v>0.16400000000000001</v>
      </c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>
        <f t="shared" si="2"/>
        <v>225</v>
      </c>
      <c r="BF71" s="12">
        <v>0.187</v>
      </c>
      <c r="BG71" s="12">
        <v>0.186</v>
      </c>
      <c r="BH71" s="12">
        <v>0.189</v>
      </c>
      <c r="BI71" s="12">
        <v>0.184</v>
      </c>
      <c r="BJ71" s="12">
        <v>0.161</v>
      </c>
      <c r="BK71" s="12">
        <v>0.16500000000000001</v>
      </c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>
        <f t="shared" si="2"/>
        <v>230</v>
      </c>
      <c r="BF72" s="12">
        <v>0.188</v>
      </c>
      <c r="BG72" s="12">
        <v>0.188</v>
      </c>
      <c r="BH72" s="12">
        <v>0.191</v>
      </c>
      <c r="BI72" s="12">
        <v>0.185</v>
      </c>
      <c r="BJ72" s="12">
        <v>0.16200000000000001</v>
      </c>
      <c r="BK72" s="12">
        <v>0.16600000000000001</v>
      </c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>
        <f t="shared" si="2"/>
        <v>235</v>
      </c>
      <c r="BF73" s="12">
        <v>0.189</v>
      </c>
      <c r="BG73" s="12">
        <v>0.189</v>
      </c>
      <c r="BH73" s="12">
        <v>0.192</v>
      </c>
      <c r="BI73" s="12">
        <v>0.186</v>
      </c>
      <c r="BJ73" s="12">
        <v>0.16300000000000001</v>
      </c>
      <c r="BK73" s="12">
        <v>0.16600000000000001</v>
      </c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>
        <f t="shared" si="2"/>
        <v>240</v>
      </c>
      <c r="BF74" s="12">
        <v>0.19</v>
      </c>
      <c r="BG74" s="12">
        <v>0.19</v>
      </c>
      <c r="BH74" s="12">
        <v>0.19400000000000001</v>
      </c>
      <c r="BI74" s="12">
        <v>0.188</v>
      </c>
      <c r="BJ74" s="12">
        <v>0.16400000000000001</v>
      </c>
      <c r="BK74" s="12">
        <v>0.16700000000000001</v>
      </c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>
        <f t="shared" si="2"/>
        <v>245</v>
      </c>
      <c r="BF75" s="12">
        <v>0.191</v>
      </c>
      <c r="BG75" s="12">
        <v>0.192</v>
      </c>
      <c r="BH75" s="12">
        <v>0.19400000000000001</v>
      </c>
      <c r="BI75" s="12">
        <v>0.189</v>
      </c>
      <c r="BJ75" s="12">
        <v>0.16500000000000001</v>
      </c>
      <c r="BK75" s="12">
        <v>0.16800000000000001</v>
      </c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>
        <f t="shared" si="2"/>
        <v>250</v>
      </c>
      <c r="BF76" s="12">
        <v>0.192</v>
      </c>
      <c r="BG76" s="12">
        <v>0.193</v>
      </c>
      <c r="BH76" s="12">
        <v>0.19600000000000001</v>
      </c>
      <c r="BI76" s="12">
        <v>0.19</v>
      </c>
      <c r="BJ76" s="12">
        <v>0.16500000000000001</v>
      </c>
      <c r="BK76" s="12">
        <v>0.16800000000000001</v>
      </c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>
        <f t="shared" si="2"/>
        <v>255</v>
      </c>
      <c r="BF77" s="12">
        <v>0.19400000000000001</v>
      </c>
      <c r="BG77" s="12">
        <v>0.19400000000000001</v>
      </c>
      <c r="BH77" s="12">
        <v>0.19700000000000001</v>
      </c>
      <c r="BI77" s="12">
        <v>0.192</v>
      </c>
      <c r="BJ77" s="12">
        <v>0.16600000000000001</v>
      </c>
      <c r="BK77" s="12">
        <v>0.17</v>
      </c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>
        <f t="shared" si="2"/>
        <v>260</v>
      </c>
      <c r="BF78" s="12">
        <v>0.19500000000000001</v>
      </c>
      <c r="BG78" s="12">
        <v>0.19500000000000001</v>
      </c>
      <c r="BH78" s="12">
        <v>0.19800000000000001</v>
      </c>
      <c r="BI78" s="12">
        <v>0.193</v>
      </c>
      <c r="BJ78" s="12">
        <v>0.16700000000000001</v>
      </c>
      <c r="BK78" s="12">
        <v>0.17</v>
      </c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>
        <f t="shared" si="2"/>
        <v>265</v>
      </c>
      <c r="BF79" s="12">
        <v>0.19600000000000001</v>
      </c>
      <c r="BG79" s="12">
        <v>0.19600000000000001</v>
      </c>
      <c r="BH79" s="12">
        <v>0.19900000000000001</v>
      </c>
      <c r="BI79" s="12">
        <v>0.19500000000000001</v>
      </c>
      <c r="BJ79" s="12">
        <v>0.16800000000000001</v>
      </c>
      <c r="BK79" s="12">
        <v>0.17100000000000001</v>
      </c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>
        <f t="shared" si="2"/>
        <v>270</v>
      </c>
      <c r="BF80" s="12">
        <v>0.19600000000000001</v>
      </c>
      <c r="BG80" s="12">
        <v>0.19800000000000001</v>
      </c>
      <c r="BH80" s="12">
        <v>0.20100000000000001</v>
      </c>
      <c r="BI80" s="12">
        <v>0.19500000000000001</v>
      </c>
      <c r="BJ80" s="12">
        <v>0.16800000000000001</v>
      </c>
      <c r="BK80" s="12">
        <v>0.17199999999999999</v>
      </c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>
        <f t="shared" si="2"/>
        <v>275</v>
      </c>
      <c r="BF81" s="12">
        <v>0.19700000000000001</v>
      </c>
      <c r="BG81" s="12">
        <v>0.19900000000000001</v>
      </c>
      <c r="BH81" s="12">
        <v>0.20200000000000001</v>
      </c>
      <c r="BI81" s="12">
        <v>0.19600000000000001</v>
      </c>
      <c r="BJ81" s="12">
        <v>0.17</v>
      </c>
      <c r="BK81" s="12">
        <v>0.17299999999999999</v>
      </c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>
        <f t="shared" si="2"/>
        <v>280</v>
      </c>
      <c r="BF82" s="12">
        <v>0.19800000000000001</v>
      </c>
      <c r="BG82" s="12">
        <v>0.20100000000000001</v>
      </c>
      <c r="BH82" s="12">
        <v>0.20399999999999999</v>
      </c>
      <c r="BI82" s="12">
        <v>0.19700000000000001</v>
      </c>
      <c r="BJ82" s="12">
        <v>0.17100000000000001</v>
      </c>
      <c r="BK82" s="12">
        <v>0.17399999999999999</v>
      </c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>
        <f t="shared" si="2"/>
        <v>285</v>
      </c>
      <c r="BF83" s="12">
        <v>0.19900000000000001</v>
      </c>
      <c r="BG83" s="12">
        <v>0.20200000000000001</v>
      </c>
      <c r="BH83" s="12">
        <v>0.20399999999999999</v>
      </c>
      <c r="BI83" s="12">
        <v>0.19900000000000001</v>
      </c>
      <c r="BJ83" s="12">
        <v>0.17100000000000001</v>
      </c>
      <c r="BK83" s="12">
        <v>0.17399999999999999</v>
      </c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>
        <f t="shared" si="2"/>
        <v>290</v>
      </c>
      <c r="BF84" s="12">
        <v>0.20100000000000001</v>
      </c>
      <c r="BG84" s="12">
        <v>0.20200000000000001</v>
      </c>
      <c r="BH84" s="12">
        <v>0.20499999999999999</v>
      </c>
      <c r="BI84" s="12">
        <v>0.2</v>
      </c>
      <c r="BJ84" s="12">
        <v>0.17199999999999999</v>
      </c>
      <c r="BK84" s="12">
        <v>0.17599999999999999</v>
      </c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>
        <f t="shared" si="2"/>
        <v>295</v>
      </c>
      <c r="BF85" s="12">
        <v>0.20100000000000001</v>
      </c>
      <c r="BG85" s="12">
        <v>0.20300000000000001</v>
      </c>
      <c r="BH85" s="12">
        <v>0.20699999999999999</v>
      </c>
      <c r="BI85" s="12">
        <v>0.20100000000000001</v>
      </c>
      <c r="BJ85" s="12">
        <v>0.17299999999999999</v>
      </c>
      <c r="BK85" s="12">
        <v>0.17599999999999999</v>
      </c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>
        <f t="shared" si="2"/>
        <v>300</v>
      </c>
      <c r="BF86" s="12">
        <v>0.20200000000000001</v>
      </c>
      <c r="BG86" s="12">
        <v>0.20399999999999999</v>
      </c>
      <c r="BH86" s="12">
        <v>0.20799999999999999</v>
      </c>
      <c r="BI86" s="12">
        <v>0.20300000000000001</v>
      </c>
      <c r="BJ86" s="12">
        <v>0.17299999999999999</v>
      </c>
      <c r="BK86" s="12">
        <v>0.17699999999999999</v>
      </c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>
        <v>21.48</v>
      </c>
      <c r="J107" s="18">
        <v>22.08</v>
      </c>
      <c r="K107" s="18">
        <v>23.76</v>
      </c>
      <c r="L107" s="18">
        <v>25.68</v>
      </c>
      <c r="M107" s="18">
        <v>17.04</v>
      </c>
      <c r="N107" s="18">
        <v>14.52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>
        <v>0.998</v>
      </c>
      <c r="J108" s="17">
        <v>0.99399999999999999</v>
      </c>
      <c r="K108" s="17">
        <v>1</v>
      </c>
      <c r="L108" s="17">
        <v>0.99399999999999999</v>
      </c>
      <c r="M108" s="17">
        <v>0.98399999999999999</v>
      </c>
      <c r="N108" s="17">
        <v>0.98699999999999999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9">
        <v>1.1574074074074073E-4</v>
      </c>
      <c r="J109" s="19">
        <v>1.7361111111111112E-4</v>
      </c>
      <c r="K109" s="19">
        <v>1.1574074074074073E-4</v>
      </c>
      <c r="L109" s="19">
        <v>1.1574074074074073E-4</v>
      </c>
      <c r="M109" s="19">
        <v>1.7361111111111112E-4</v>
      </c>
      <c r="N109" s="19">
        <v>3.4722222222222224E-4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26">
        <v>0</v>
      </c>
      <c r="K110" s="26">
        <v>0</v>
      </c>
      <c r="L110" s="26">
        <v>0</v>
      </c>
      <c r="M110" s="26">
        <v>1.1574074074074073E-5</v>
      </c>
      <c r="N110" s="26">
        <v>2.3148148148148147E-5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B111:B114"/>
    <mergeCell ref="B115:B118"/>
    <mergeCell ref="B119:B122"/>
    <mergeCell ref="BF25:BG25"/>
    <mergeCell ref="BH25:BI25"/>
    <mergeCell ref="B107:B110"/>
    <mergeCell ref="BJ25:BK25"/>
    <mergeCell ref="B91:B94"/>
    <mergeCell ref="B95:B98"/>
    <mergeCell ref="B99:B102"/>
    <mergeCell ref="B103:B106"/>
  </mergeCells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4F6CD-6387-2B4C-830C-475C1EF08203}">
  <dimension ref="A2:CU122"/>
  <sheetViews>
    <sheetView topLeftCell="AY37" workbookViewId="0">
      <selection activeCell="BN26" sqref="BN26:BO86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0.58650462962962957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161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2" spans="1:99" x14ac:dyDescent="0.15">
      <c r="BM22" s="14">
        <f>AVERAGE(BL24:BM24)</f>
        <v>2.4101004759386567E-4</v>
      </c>
      <c r="BO22" s="14">
        <f>GapA_free_untreated!CE21</f>
        <v>2.0584875727128497E-4</v>
      </c>
      <c r="BQ22" s="14">
        <f>AVERAGE(BP24:BQ24)</f>
        <v>1.1273400317292433E-4</v>
      </c>
    </row>
    <row r="23" spans="1:99" x14ac:dyDescent="0.15">
      <c r="A23" s="22">
        <v>340</v>
      </c>
      <c r="B23" s="21"/>
    </row>
    <row r="24" spans="1:99" x14ac:dyDescent="0.15">
      <c r="BL24" s="14">
        <f>SLOPE(BL26:BL86,$BK$26:$BK$86)</f>
        <v>2.2854574299312528E-4</v>
      </c>
      <c r="BM24" s="14">
        <f>SLOPE(BM26:BM86,$BK$26:$BK$86)</f>
        <v>2.5347435219460606E-4</v>
      </c>
      <c r="BN24" s="14">
        <f>GapA_free_untreated!CD23</f>
        <v>1.8942358540454776E-4</v>
      </c>
      <c r="BO24" s="14">
        <f>GapA_free_untreated!CE23</f>
        <v>2.2227392913802218E-4</v>
      </c>
      <c r="BP24" s="14">
        <f>SLOPE(BP26:BP86,$BK$26:$BK$86)</f>
        <v>9.9439450026440993E-5</v>
      </c>
      <c r="BQ24" s="14">
        <f>SLOPE(BQ26:BQ86,$BK$26:$BK$86)</f>
        <v>1.2602855631940768E-4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34" t="s">
        <v>160</v>
      </c>
      <c r="BM25" s="35"/>
      <c r="BN25" s="34" t="s">
        <v>159</v>
      </c>
      <c r="BO25" s="35"/>
      <c r="BP25" s="34" t="s">
        <v>158</v>
      </c>
      <c r="BQ25" s="35"/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>
        <v>0</v>
      </c>
      <c r="BL26" s="12">
        <v>0.153</v>
      </c>
      <c r="BM26" s="12">
        <v>0.155</v>
      </c>
      <c r="BN26" s="12">
        <f>GapA_free_untreated!CD26</f>
        <v>0.125</v>
      </c>
      <c r="BO26" s="12">
        <f>GapA_free_untreated!CE26</f>
        <v>0.122</v>
      </c>
      <c r="BP26" s="12">
        <v>0.126</v>
      </c>
      <c r="BQ26" s="12">
        <v>0.125</v>
      </c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6">
        <v>5</v>
      </c>
      <c r="BL27" s="12">
        <v>0.154</v>
      </c>
      <c r="BM27" s="12">
        <v>0.157</v>
      </c>
      <c r="BN27" s="12">
        <f>GapA_free_untreated!CD27</f>
        <v>0.127</v>
      </c>
      <c r="BO27" s="12">
        <f>GapA_free_untreated!CE27</f>
        <v>0.124</v>
      </c>
      <c r="BP27" s="12">
        <v>0.126</v>
      </c>
      <c r="BQ27" s="12">
        <v>0.126</v>
      </c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6">
        <v>10</v>
      </c>
      <c r="BL28" s="12">
        <v>0.156</v>
      </c>
      <c r="BM28" s="12">
        <v>0.159</v>
      </c>
      <c r="BN28" s="12">
        <f>GapA_free_untreated!CD28</f>
        <v>0.128</v>
      </c>
      <c r="BO28" s="12">
        <f>GapA_free_untreated!CE28</f>
        <v>0.126</v>
      </c>
      <c r="BP28" s="12">
        <v>0.127</v>
      </c>
      <c r="BQ28" s="12">
        <v>0.127</v>
      </c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6">
        <v>15</v>
      </c>
      <c r="BL29" s="12">
        <v>0.157</v>
      </c>
      <c r="BM29" s="12">
        <v>0.16</v>
      </c>
      <c r="BN29" s="12">
        <f>GapA_free_untreated!CD29</f>
        <v>0.13</v>
      </c>
      <c r="BO29" s="12">
        <f>GapA_free_untreated!CE29</f>
        <v>0.128</v>
      </c>
      <c r="BP29" s="12">
        <v>0.127</v>
      </c>
      <c r="BQ29" s="12">
        <v>0.127</v>
      </c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6">
        <v>20</v>
      </c>
      <c r="BL30" s="12">
        <v>0.159</v>
      </c>
      <c r="BM30" s="12">
        <v>0.16200000000000001</v>
      </c>
      <c r="BN30" s="12">
        <f>GapA_free_untreated!CD30</f>
        <v>0.13100000000000001</v>
      </c>
      <c r="BO30" s="12">
        <f>GapA_free_untreated!CE30</f>
        <v>0.13</v>
      </c>
      <c r="BP30" s="12">
        <v>0.127</v>
      </c>
      <c r="BQ30" s="12">
        <v>0.128</v>
      </c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6">
        <v>25</v>
      </c>
      <c r="BL31" s="12">
        <v>0.16</v>
      </c>
      <c r="BM31" s="12">
        <v>0.16400000000000001</v>
      </c>
      <c r="BN31" s="12">
        <f>GapA_free_untreated!CD31</f>
        <v>0.13300000000000001</v>
      </c>
      <c r="BO31" s="12">
        <f>GapA_free_untreated!CE31</f>
        <v>0.13100000000000001</v>
      </c>
      <c r="BP31" s="12">
        <v>0.128</v>
      </c>
      <c r="BQ31" s="12">
        <v>0.128</v>
      </c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6">
        <v>30</v>
      </c>
      <c r="BL32" s="12">
        <v>0.161</v>
      </c>
      <c r="BM32" s="12">
        <v>0.16500000000000001</v>
      </c>
      <c r="BN32" s="12">
        <f>GapA_free_untreated!CD32</f>
        <v>0.13400000000000001</v>
      </c>
      <c r="BO32" s="12">
        <f>GapA_free_untreated!CE32</f>
        <v>0.13300000000000001</v>
      </c>
      <c r="BP32" s="12">
        <v>0.128</v>
      </c>
      <c r="BQ32" s="12">
        <v>0.13</v>
      </c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6">
        <v>35</v>
      </c>
      <c r="BL33" s="12">
        <v>0.16200000000000001</v>
      </c>
      <c r="BM33" s="12">
        <v>0.16600000000000001</v>
      </c>
      <c r="BN33" s="12">
        <f>GapA_free_untreated!CD33</f>
        <v>0.13600000000000001</v>
      </c>
      <c r="BO33" s="12">
        <f>GapA_free_untreated!CE33</f>
        <v>0.13400000000000001</v>
      </c>
      <c r="BP33" s="12">
        <v>0.129</v>
      </c>
      <c r="BQ33" s="12">
        <v>0.129</v>
      </c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6">
        <v>40</v>
      </c>
      <c r="BL34" s="12">
        <v>0.16300000000000001</v>
      </c>
      <c r="BM34" s="12">
        <v>0.16800000000000001</v>
      </c>
      <c r="BN34" s="12">
        <f>GapA_free_untreated!CD34</f>
        <v>0.13700000000000001</v>
      </c>
      <c r="BO34" s="12">
        <f>GapA_free_untreated!CE34</f>
        <v>0.13600000000000001</v>
      </c>
      <c r="BP34" s="12">
        <v>0.13</v>
      </c>
      <c r="BQ34" s="12">
        <v>0.13</v>
      </c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6">
        <v>45</v>
      </c>
      <c r="BL35" s="12">
        <v>0.16500000000000001</v>
      </c>
      <c r="BM35" s="12">
        <v>0.17</v>
      </c>
      <c r="BN35" s="12">
        <f>GapA_free_untreated!CD35</f>
        <v>0.13800000000000001</v>
      </c>
      <c r="BO35" s="12">
        <f>GapA_free_untreated!CE35</f>
        <v>0.13700000000000001</v>
      </c>
      <c r="BP35" s="12">
        <v>0.13</v>
      </c>
      <c r="BQ35" s="12">
        <v>0.13100000000000001</v>
      </c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6">
        <v>50</v>
      </c>
      <c r="BL36" s="12">
        <v>0.16700000000000001</v>
      </c>
      <c r="BM36" s="12">
        <v>0.17199999999999999</v>
      </c>
      <c r="BN36" s="12">
        <f>GapA_free_untreated!CD36</f>
        <v>0.14000000000000001</v>
      </c>
      <c r="BO36" s="12">
        <f>GapA_free_untreated!CE36</f>
        <v>0.13900000000000001</v>
      </c>
      <c r="BP36" s="12">
        <v>0.13</v>
      </c>
      <c r="BQ36" s="12">
        <v>0.13200000000000001</v>
      </c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6">
        <v>55</v>
      </c>
      <c r="BL37" s="12">
        <v>0.16700000000000001</v>
      </c>
      <c r="BM37" s="12">
        <v>0.17299999999999999</v>
      </c>
      <c r="BN37" s="12">
        <f>GapA_free_untreated!CD37</f>
        <v>0.14099999999999999</v>
      </c>
      <c r="BO37" s="12">
        <f>GapA_free_untreated!CE37</f>
        <v>0.14000000000000001</v>
      </c>
      <c r="BP37" s="12">
        <v>0.13100000000000001</v>
      </c>
      <c r="BQ37" s="12">
        <v>0.13200000000000001</v>
      </c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6">
        <v>60</v>
      </c>
      <c r="BL38" s="12">
        <v>0.16900000000000001</v>
      </c>
      <c r="BM38" s="12">
        <v>0.17399999999999999</v>
      </c>
      <c r="BN38" s="12">
        <f>GapA_free_untreated!CD38</f>
        <v>0.14199999999999999</v>
      </c>
      <c r="BO38" s="12">
        <f>GapA_free_untreated!CE38</f>
        <v>0.14099999999999999</v>
      </c>
      <c r="BP38" s="12">
        <v>0.13200000000000001</v>
      </c>
      <c r="BQ38" s="12">
        <v>0.13300000000000001</v>
      </c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6">
        <v>65</v>
      </c>
      <c r="BL39" s="12">
        <v>0.17</v>
      </c>
      <c r="BM39" s="12">
        <v>0.17499999999999999</v>
      </c>
      <c r="BN39" s="12">
        <f>GapA_free_untreated!CD39</f>
        <v>0.14399999999999999</v>
      </c>
      <c r="BO39" s="12">
        <f>GapA_free_untreated!CE39</f>
        <v>0.14299999999999999</v>
      </c>
      <c r="BP39" s="12">
        <v>0.13200000000000001</v>
      </c>
      <c r="BQ39" s="12">
        <v>0.13400000000000001</v>
      </c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6">
        <v>70</v>
      </c>
      <c r="BL40" s="12">
        <v>0.17100000000000001</v>
      </c>
      <c r="BM40" s="12">
        <v>0.17699999999999999</v>
      </c>
      <c r="BN40" s="12">
        <f>GapA_free_untreated!CD40</f>
        <v>0.14499999999999999</v>
      </c>
      <c r="BO40" s="12">
        <f>GapA_free_untreated!CE40</f>
        <v>0.14399999999999999</v>
      </c>
      <c r="BP40" s="12">
        <v>0.13300000000000001</v>
      </c>
      <c r="BQ40" s="12">
        <v>0.13500000000000001</v>
      </c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6">
        <v>75</v>
      </c>
      <c r="BL41" s="12">
        <v>0.17299999999999999</v>
      </c>
      <c r="BM41" s="12">
        <v>0.17799999999999999</v>
      </c>
      <c r="BN41" s="12">
        <f>GapA_free_untreated!CD41</f>
        <v>0.14599999999999999</v>
      </c>
      <c r="BO41" s="12">
        <f>GapA_free_untreated!CE41</f>
        <v>0.14499999999999999</v>
      </c>
      <c r="BP41" s="12">
        <v>0.13400000000000001</v>
      </c>
      <c r="BQ41" s="12">
        <v>0.13500000000000001</v>
      </c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6">
        <v>80</v>
      </c>
      <c r="BL42" s="12">
        <v>0.17499999999999999</v>
      </c>
      <c r="BM42" s="12">
        <v>0.18</v>
      </c>
      <c r="BN42" s="12">
        <f>GapA_free_untreated!CD42</f>
        <v>0.14699999999999999</v>
      </c>
      <c r="BO42" s="12">
        <f>GapA_free_untreated!CE42</f>
        <v>0.14699999999999999</v>
      </c>
      <c r="BP42" s="12">
        <v>0.13400000000000001</v>
      </c>
      <c r="BQ42" s="12">
        <v>0.13600000000000001</v>
      </c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6">
        <v>85</v>
      </c>
      <c r="BL43" s="12">
        <v>0.17499999999999999</v>
      </c>
      <c r="BM43" s="12">
        <v>0.18099999999999999</v>
      </c>
      <c r="BN43" s="12">
        <f>GapA_free_untreated!CD43</f>
        <v>0.14799999999999999</v>
      </c>
      <c r="BO43" s="12">
        <f>GapA_free_untreated!CE43</f>
        <v>0.14799999999999999</v>
      </c>
      <c r="BP43" s="12">
        <v>0.13500000000000001</v>
      </c>
      <c r="BQ43" s="12">
        <v>0.13600000000000001</v>
      </c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6">
        <v>90</v>
      </c>
      <c r="BL44" s="12">
        <v>0.17699999999999999</v>
      </c>
      <c r="BM44" s="12">
        <v>0.182</v>
      </c>
      <c r="BN44" s="12">
        <f>GapA_free_untreated!CD44</f>
        <v>0.14899999999999999</v>
      </c>
      <c r="BO44" s="12">
        <f>GapA_free_untreated!CE44</f>
        <v>0.15</v>
      </c>
      <c r="BP44" s="12">
        <v>0.13500000000000001</v>
      </c>
      <c r="BQ44" s="12">
        <v>0.13700000000000001</v>
      </c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6">
        <v>95</v>
      </c>
      <c r="BL45" s="12">
        <v>0.17699999999999999</v>
      </c>
      <c r="BM45" s="12">
        <v>0.185</v>
      </c>
      <c r="BN45" s="12">
        <f>GapA_free_untreated!CD45</f>
        <v>0.15</v>
      </c>
      <c r="BO45" s="12">
        <f>GapA_free_untreated!CE45</f>
        <v>0.151</v>
      </c>
      <c r="BP45" s="12">
        <v>0.13600000000000001</v>
      </c>
      <c r="BQ45" s="12">
        <v>0.13800000000000001</v>
      </c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6">
        <v>100</v>
      </c>
      <c r="BL46" s="12">
        <v>0.17799999999999999</v>
      </c>
      <c r="BM46" s="12">
        <v>0.186</v>
      </c>
      <c r="BN46" s="12">
        <f>GapA_free_untreated!CD46</f>
        <v>0.151</v>
      </c>
      <c r="BO46" s="12">
        <f>GapA_free_untreated!CE46</f>
        <v>0.152</v>
      </c>
      <c r="BP46" s="12">
        <v>0.13600000000000001</v>
      </c>
      <c r="BQ46" s="12">
        <v>0.13800000000000001</v>
      </c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6">
        <v>105</v>
      </c>
      <c r="BL47" s="12">
        <v>0.18</v>
      </c>
      <c r="BM47" s="12">
        <v>0.186</v>
      </c>
      <c r="BN47" s="12">
        <f>GapA_free_untreated!CD47</f>
        <v>0.153</v>
      </c>
      <c r="BO47" s="12">
        <f>GapA_free_untreated!CE47</f>
        <v>0.154</v>
      </c>
      <c r="BP47" s="12">
        <v>0.13600000000000001</v>
      </c>
      <c r="BQ47" s="12">
        <v>0.13900000000000001</v>
      </c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6">
        <v>110</v>
      </c>
      <c r="BL48" s="12">
        <v>0.18099999999999999</v>
      </c>
      <c r="BM48" s="12">
        <v>0.188</v>
      </c>
      <c r="BN48" s="12">
        <f>GapA_free_untreated!CD48</f>
        <v>0.153</v>
      </c>
      <c r="BO48" s="12">
        <f>GapA_free_untreated!CE48</f>
        <v>0.155</v>
      </c>
      <c r="BP48" s="12">
        <v>0.13600000000000001</v>
      </c>
      <c r="BQ48" s="12">
        <v>0.14000000000000001</v>
      </c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6">
        <v>115</v>
      </c>
      <c r="BL49" s="12">
        <v>0.182</v>
      </c>
      <c r="BM49" s="12">
        <v>0.189</v>
      </c>
      <c r="BN49" s="12">
        <f>GapA_free_untreated!CD49</f>
        <v>0.154</v>
      </c>
      <c r="BO49" s="12">
        <f>GapA_free_untreated!CE49</f>
        <v>0.156</v>
      </c>
      <c r="BP49" s="12">
        <v>0.13700000000000001</v>
      </c>
      <c r="BQ49" s="12">
        <v>0.14000000000000001</v>
      </c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6">
        <v>120</v>
      </c>
      <c r="BL50" s="12">
        <v>0.183</v>
      </c>
      <c r="BM50" s="12">
        <v>0.191</v>
      </c>
      <c r="BN50" s="12">
        <f>GapA_free_untreated!CD50</f>
        <v>0.155</v>
      </c>
      <c r="BO50" s="12">
        <f>GapA_free_untreated!CE50</f>
        <v>0.157</v>
      </c>
      <c r="BP50" s="12">
        <v>0.13700000000000001</v>
      </c>
      <c r="BQ50" s="12">
        <v>0.14099999999999999</v>
      </c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6">
        <v>125</v>
      </c>
      <c r="BL51" s="12">
        <v>0.184</v>
      </c>
      <c r="BM51" s="12">
        <v>0.192</v>
      </c>
      <c r="BN51" s="12">
        <f>GapA_free_untreated!CD51</f>
        <v>0.157</v>
      </c>
      <c r="BO51" s="12">
        <f>GapA_free_untreated!CE51</f>
        <v>0.158</v>
      </c>
      <c r="BP51" s="12">
        <v>0.13800000000000001</v>
      </c>
      <c r="BQ51" s="12">
        <v>0.14199999999999999</v>
      </c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6">
        <v>130</v>
      </c>
      <c r="BL52" s="12">
        <v>0.186</v>
      </c>
      <c r="BM52" s="12">
        <v>0.19400000000000001</v>
      </c>
      <c r="BN52" s="12">
        <f>GapA_free_untreated!CD52</f>
        <v>0.158</v>
      </c>
      <c r="BO52" s="12">
        <f>GapA_free_untreated!CE52</f>
        <v>0.159</v>
      </c>
      <c r="BP52" s="12">
        <v>0.13900000000000001</v>
      </c>
      <c r="BQ52" s="12">
        <v>0.14199999999999999</v>
      </c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6">
        <v>135</v>
      </c>
      <c r="BL53" s="12">
        <v>0.187</v>
      </c>
      <c r="BM53" s="12">
        <v>0.19500000000000001</v>
      </c>
      <c r="BN53" s="12">
        <f>GapA_free_untreated!CD53</f>
        <v>0.159</v>
      </c>
      <c r="BO53" s="12">
        <f>GapA_free_untreated!CE53</f>
        <v>0.16</v>
      </c>
      <c r="BP53" s="12">
        <v>0.14000000000000001</v>
      </c>
      <c r="BQ53" s="12">
        <v>0.14299999999999999</v>
      </c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6">
        <v>140</v>
      </c>
      <c r="BL54" s="12">
        <v>0.188</v>
      </c>
      <c r="BM54" s="12">
        <v>0.19600000000000001</v>
      </c>
      <c r="BN54" s="12">
        <f>GapA_free_untreated!CD54</f>
        <v>0.159</v>
      </c>
      <c r="BO54" s="12">
        <f>GapA_free_untreated!CE54</f>
        <v>0.161</v>
      </c>
      <c r="BP54" s="12">
        <v>0.14000000000000001</v>
      </c>
      <c r="BQ54" s="12">
        <v>0.14299999999999999</v>
      </c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6">
        <v>145</v>
      </c>
      <c r="BL55" s="12">
        <v>0.19</v>
      </c>
      <c r="BM55" s="12">
        <v>0.19700000000000001</v>
      </c>
      <c r="BN55" s="12">
        <f>GapA_free_untreated!CD55</f>
        <v>0.161</v>
      </c>
      <c r="BO55" s="12">
        <f>GapA_free_untreated!CE55</f>
        <v>0.16300000000000001</v>
      </c>
      <c r="BP55" s="12">
        <v>0.14099999999999999</v>
      </c>
      <c r="BQ55" s="12">
        <v>0.14399999999999999</v>
      </c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6">
        <v>150</v>
      </c>
      <c r="BL56" s="12">
        <v>0.191</v>
      </c>
      <c r="BM56" s="12">
        <v>0.19900000000000001</v>
      </c>
      <c r="BN56" s="12">
        <f>GapA_free_untreated!CD56</f>
        <v>0.161</v>
      </c>
      <c r="BO56" s="12">
        <f>GapA_free_untreated!CE56</f>
        <v>0.16400000000000001</v>
      </c>
      <c r="BP56" s="12">
        <v>0.14099999999999999</v>
      </c>
      <c r="BQ56" s="12">
        <v>0.14499999999999999</v>
      </c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6">
        <v>155</v>
      </c>
      <c r="BL57" s="12">
        <v>0.192</v>
      </c>
      <c r="BM57" s="12">
        <v>0.2</v>
      </c>
      <c r="BN57" s="12">
        <f>GapA_free_untreated!CD57</f>
        <v>0.16200000000000001</v>
      </c>
      <c r="BO57" s="12">
        <f>GapA_free_untreated!CE57</f>
        <v>0.16500000000000001</v>
      </c>
      <c r="BP57" s="12">
        <v>0.14099999999999999</v>
      </c>
      <c r="BQ57" s="12">
        <v>0.14599999999999999</v>
      </c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6">
        <v>160</v>
      </c>
      <c r="BL58" s="12">
        <v>0.193</v>
      </c>
      <c r="BM58" s="12">
        <v>0.20100000000000001</v>
      </c>
      <c r="BN58" s="12">
        <f>GapA_free_untreated!CD58</f>
        <v>0.16300000000000001</v>
      </c>
      <c r="BO58" s="12">
        <f>GapA_free_untreated!CE58</f>
        <v>0.16600000000000001</v>
      </c>
      <c r="BP58" s="12">
        <v>0.14199999999999999</v>
      </c>
      <c r="BQ58" s="12">
        <v>0.14599999999999999</v>
      </c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6">
        <v>165</v>
      </c>
      <c r="BL59" s="12">
        <v>0.19400000000000001</v>
      </c>
      <c r="BM59" s="12">
        <v>0.20200000000000001</v>
      </c>
      <c r="BN59" s="12">
        <f>GapA_free_untreated!CD59</f>
        <v>0.16400000000000001</v>
      </c>
      <c r="BO59" s="12">
        <f>GapA_free_untreated!CE59</f>
        <v>0.16700000000000001</v>
      </c>
      <c r="BP59" s="12">
        <v>0.14199999999999999</v>
      </c>
      <c r="BQ59" s="12">
        <v>0.14699999999999999</v>
      </c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6">
        <v>170</v>
      </c>
      <c r="BL60" s="12">
        <v>0.19600000000000001</v>
      </c>
      <c r="BM60" s="12">
        <v>0.20300000000000001</v>
      </c>
      <c r="BN60" s="12">
        <f>GapA_free_untreated!CD60</f>
        <v>0.16500000000000001</v>
      </c>
      <c r="BO60" s="12">
        <f>GapA_free_untreated!CE60</f>
        <v>0.16800000000000001</v>
      </c>
      <c r="BP60" s="12">
        <v>0.14299999999999999</v>
      </c>
      <c r="BQ60" s="12">
        <v>0.14699999999999999</v>
      </c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6">
        <v>175</v>
      </c>
      <c r="BL61" s="12">
        <v>0.19600000000000001</v>
      </c>
      <c r="BM61" s="12">
        <v>0.20399999999999999</v>
      </c>
      <c r="BN61" s="12">
        <f>GapA_free_untreated!CD61</f>
        <v>0.16600000000000001</v>
      </c>
      <c r="BO61" s="12">
        <f>GapA_free_untreated!CE61</f>
        <v>0.16900000000000001</v>
      </c>
      <c r="BP61" s="12">
        <v>0.14299999999999999</v>
      </c>
      <c r="BQ61" s="12">
        <v>0.14799999999999999</v>
      </c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6">
        <v>180</v>
      </c>
      <c r="BL62" s="12">
        <v>0.19800000000000001</v>
      </c>
      <c r="BM62" s="12">
        <v>0.20599999999999999</v>
      </c>
      <c r="BN62" s="12">
        <f>GapA_free_untreated!CD62</f>
        <v>0.16700000000000001</v>
      </c>
      <c r="BO62" s="12">
        <f>GapA_free_untreated!CE62</f>
        <v>0.17</v>
      </c>
      <c r="BP62" s="12">
        <v>0.14399999999999999</v>
      </c>
      <c r="BQ62" s="12">
        <v>0.15</v>
      </c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6">
        <v>185</v>
      </c>
      <c r="BL63" s="12">
        <v>0.19800000000000001</v>
      </c>
      <c r="BM63" s="12">
        <v>0.20699999999999999</v>
      </c>
      <c r="BN63" s="12">
        <f>GapA_free_untreated!CD63</f>
        <v>0.16700000000000001</v>
      </c>
      <c r="BO63" s="12">
        <f>GapA_free_untreated!CE63</f>
        <v>0.17100000000000001</v>
      </c>
      <c r="BP63" s="12">
        <v>0.14499999999999999</v>
      </c>
      <c r="BQ63" s="12">
        <v>0.14899999999999999</v>
      </c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6">
        <v>190</v>
      </c>
      <c r="BL64" s="12">
        <v>0.2</v>
      </c>
      <c r="BM64" s="12">
        <v>0.20799999999999999</v>
      </c>
      <c r="BN64" s="12">
        <f>GapA_free_untreated!CD64</f>
        <v>0.16800000000000001</v>
      </c>
      <c r="BO64" s="12">
        <f>GapA_free_untreated!CE64</f>
        <v>0.17199999999999999</v>
      </c>
      <c r="BP64" s="12">
        <v>0.14499999999999999</v>
      </c>
      <c r="BQ64" s="12">
        <v>0.15</v>
      </c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6">
        <v>195</v>
      </c>
      <c r="BL65" s="12">
        <v>0.20100000000000001</v>
      </c>
      <c r="BM65" s="12">
        <v>0.20899999999999999</v>
      </c>
      <c r="BN65" s="12">
        <f>GapA_free_untreated!CD65</f>
        <v>0.16900000000000001</v>
      </c>
      <c r="BO65" s="12">
        <f>GapA_free_untreated!CE65</f>
        <v>0.17299999999999999</v>
      </c>
      <c r="BP65" s="12">
        <v>0.14499999999999999</v>
      </c>
      <c r="BQ65" s="12">
        <v>0.151</v>
      </c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6">
        <v>200</v>
      </c>
      <c r="BL66" s="12">
        <v>0.20200000000000001</v>
      </c>
      <c r="BM66" s="12">
        <v>0.21</v>
      </c>
      <c r="BN66" s="12">
        <f>GapA_free_untreated!CD66</f>
        <v>0.17</v>
      </c>
      <c r="BO66" s="12">
        <f>GapA_free_untreated!CE66</f>
        <v>0.17399999999999999</v>
      </c>
      <c r="BP66" s="12">
        <v>0.14599999999999999</v>
      </c>
      <c r="BQ66" s="12">
        <v>0.151</v>
      </c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6">
        <v>205</v>
      </c>
      <c r="BL67" s="12">
        <v>0.20300000000000001</v>
      </c>
      <c r="BM67" s="12">
        <v>0.21099999999999999</v>
      </c>
      <c r="BN67" s="12">
        <f>GapA_free_untreated!CD67</f>
        <v>0.17100000000000001</v>
      </c>
      <c r="BO67" s="12">
        <f>GapA_free_untreated!CE67</f>
        <v>0.17499999999999999</v>
      </c>
      <c r="BP67" s="12">
        <v>0.14699999999999999</v>
      </c>
      <c r="BQ67" s="12">
        <v>0.152</v>
      </c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6">
        <v>210</v>
      </c>
      <c r="BL68" s="12">
        <v>0.20399999999999999</v>
      </c>
      <c r="BM68" s="12">
        <v>0.21199999999999999</v>
      </c>
      <c r="BN68" s="12">
        <f>GapA_free_untreated!CD68</f>
        <v>0.17100000000000001</v>
      </c>
      <c r="BO68" s="12">
        <f>GapA_free_untreated!CE68</f>
        <v>0.17599999999999999</v>
      </c>
      <c r="BP68" s="12">
        <v>0.14699999999999999</v>
      </c>
      <c r="BQ68" s="12">
        <v>0.152</v>
      </c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6">
        <v>215</v>
      </c>
      <c r="BL69" s="12">
        <v>0.20499999999999999</v>
      </c>
      <c r="BM69" s="12">
        <v>0.21299999999999999</v>
      </c>
      <c r="BN69" s="12">
        <f>GapA_free_untreated!CD69</f>
        <v>0.17199999999999999</v>
      </c>
      <c r="BO69" s="12">
        <f>GapA_free_untreated!CE69</f>
        <v>0.17699999999999999</v>
      </c>
      <c r="BP69" s="12">
        <v>0.14699999999999999</v>
      </c>
      <c r="BQ69" s="12">
        <v>0.153</v>
      </c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6">
        <v>220</v>
      </c>
      <c r="BL70" s="12">
        <v>0.20599999999999999</v>
      </c>
      <c r="BM70" s="12">
        <v>0.214</v>
      </c>
      <c r="BN70" s="12">
        <f>GapA_free_untreated!CD70</f>
        <v>0.17299999999999999</v>
      </c>
      <c r="BO70" s="12">
        <f>GapA_free_untreated!CE70</f>
        <v>0.17799999999999999</v>
      </c>
      <c r="BP70" s="12">
        <v>0.14799999999999999</v>
      </c>
      <c r="BQ70" s="12">
        <v>0.153</v>
      </c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6">
        <v>225</v>
      </c>
      <c r="BL71" s="12">
        <v>0.20699999999999999</v>
      </c>
      <c r="BM71" s="12">
        <v>0.215</v>
      </c>
      <c r="BN71" s="12">
        <f>GapA_free_untreated!CD71</f>
        <v>0.17299999999999999</v>
      </c>
      <c r="BO71" s="12">
        <f>GapA_free_untreated!CE71</f>
        <v>0.17899999999999999</v>
      </c>
      <c r="BP71" s="12">
        <v>0.14899999999999999</v>
      </c>
      <c r="BQ71" s="12">
        <v>0.154</v>
      </c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6">
        <v>230</v>
      </c>
      <c r="BL72" s="12">
        <v>0.20799999999999999</v>
      </c>
      <c r="BM72" s="12">
        <v>0.216</v>
      </c>
      <c r="BN72" s="12">
        <f>GapA_free_untreated!CD72</f>
        <v>0.17399999999999999</v>
      </c>
      <c r="BO72" s="12">
        <f>GapA_free_untreated!CE72</f>
        <v>0.17899999999999999</v>
      </c>
      <c r="BP72" s="12">
        <v>0.14899999999999999</v>
      </c>
      <c r="BQ72" s="12">
        <v>0.154</v>
      </c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6">
        <v>235</v>
      </c>
      <c r="BL73" s="12">
        <v>0.20899999999999999</v>
      </c>
      <c r="BM73" s="12">
        <v>0.218</v>
      </c>
      <c r="BN73" s="12">
        <f>GapA_free_untreated!CD73</f>
        <v>0.17499999999999999</v>
      </c>
      <c r="BO73" s="12">
        <f>GapA_free_untreated!CE73</f>
        <v>0.18</v>
      </c>
      <c r="BP73" s="12">
        <v>0.14899999999999999</v>
      </c>
      <c r="BQ73" s="12">
        <v>0.155</v>
      </c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6">
        <v>240</v>
      </c>
      <c r="BL74" s="12">
        <v>0.21</v>
      </c>
      <c r="BM74" s="12">
        <v>0.219</v>
      </c>
      <c r="BN74" s="12">
        <f>GapA_free_untreated!CD74</f>
        <v>0.17599999999999999</v>
      </c>
      <c r="BO74" s="12">
        <f>GapA_free_untreated!CE74</f>
        <v>0.18099999999999999</v>
      </c>
      <c r="BP74" s="12">
        <v>0.14899999999999999</v>
      </c>
      <c r="BQ74" s="12">
        <v>0.156</v>
      </c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6">
        <v>245</v>
      </c>
      <c r="BL75" s="12">
        <v>0.21099999999999999</v>
      </c>
      <c r="BM75" s="12">
        <v>0.221</v>
      </c>
      <c r="BN75" s="12">
        <f>GapA_free_untreated!CD75</f>
        <v>0.17699999999999999</v>
      </c>
      <c r="BO75" s="12">
        <f>GapA_free_untreated!CE75</f>
        <v>0.182</v>
      </c>
      <c r="BP75" s="12">
        <v>0.15</v>
      </c>
      <c r="BQ75" s="12">
        <v>0.157</v>
      </c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6">
        <v>250</v>
      </c>
      <c r="BL76" s="12">
        <v>0.21199999999999999</v>
      </c>
      <c r="BM76" s="12">
        <v>0.222</v>
      </c>
      <c r="BN76" s="12">
        <f>GapA_free_untreated!CD76</f>
        <v>0.17699999999999999</v>
      </c>
      <c r="BO76" s="12">
        <f>GapA_free_untreated!CE76</f>
        <v>0.182</v>
      </c>
      <c r="BP76" s="12">
        <v>0.151</v>
      </c>
      <c r="BQ76" s="12">
        <v>0.157</v>
      </c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6">
        <v>255</v>
      </c>
      <c r="BL77" s="12">
        <v>0.21299999999999999</v>
      </c>
      <c r="BM77" s="12">
        <v>0.223</v>
      </c>
      <c r="BN77" s="12">
        <f>GapA_free_untreated!CD77</f>
        <v>0.17799999999999999</v>
      </c>
      <c r="BO77" s="12">
        <f>GapA_free_untreated!CE77</f>
        <v>0.183</v>
      </c>
      <c r="BP77" s="12">
        <v>0.151</v>
      </c>
      <c r="BQ77" s="12">
        <v>0.158</v>
      </c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6">
        <v>260</v>
      </c>
      <c r="BL78" s="12">
        <v>0.214</v>
      </c>
      <c r="BM78" s="12">
        <v>0.224</v>
      </c>
      <c r="BN78" s="12">
        <f>GapA_free_untreated!CD78</f>
        <v>0.17799999999999999</v>
      </c>
      <c r="BO78" s="12">
        <f>GapA_free_untreated!CE78</f>
        <v>0.184</v>
      </c>
      <c r="BP78" s="12">
        <v>0.152</v>
      </c>
      <c r="BQ78" s="12">
        <v>0.158</v>
      </c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6">
        <v>265</v>
      </c>
      <c r="BL79" s="12">
        <v>0.215</v>
      </c>
      <c r="BM79" s="12">
        <v>0.22600000000000001</v>
      </c>
      <c r="BN79" s="12">
        <f>GapA_free_untreated!CD79</f>
        <v>0.17899999999999999</v>
      </c>
      <c r="BO79" s="12">
        <f>GapA_free_untreated!CE79</f>
        <v>0.185</v>
      </c>
      <c r="BP79" s="12">
        <v>0.152</v>
      </c>
      <c r="BQ79" s="12">
        <v>0.159</v>
      </c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6">
        <v>270</v>
      </c>
      <c r="BL80" s="12">
        <v>0.216</v>
      </c>
      <c r="BM80" s="12">
        <v>0.22600000000000001</v>
      </c>
      <c r="BN80" s="12">
        <f>GapA_free_untreated!CD80</f>
        <v>0.18</v>
      </c>
      <c r="BO80" s="12">
        <f>GapA_free_untreated!CE80</f>
        <v>0.186</v>
      </c>
      <c r="BP80" s="12">
        <v>0.152</v>
      </c>
      <c r="BQ80" s="12">
        <v>0.159</v>
      </c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6">
        <v>275</v>
      </c>
      <c r="BL81" s="12">
        <v>0.217</v>
      </c>
      <c r="BM81" s="12">
        <v>0.22700000000000001</v>
      </c>
      <c r="BN81" s="12">
        <f>GapA_free_untreated!CD81</f>
        <v>0.18</v>
      </c>
      <c r="BO81" s="12">
        <f>GapA_free_untreated!CE81</f>
        <v>0.186</v>
      </c>
      <c r="BP81" s="12">
        <v>0.153</v>
      </c>
      <c r="BQ81" s="12">
        <v>0.16</v>
      </c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6">
        <v>280</v>
      </c>
      <c r="BL82" s="12">
        <v>0.218</v>
      </c>
      <c r="BM82" s="12">
        <v>0.22900000000000001</v>
      </c>
      <c r="BN82" s="12">
        <f>GapA_free_untreated!CD82</f>
        <v>0.18099999999999999</v>
      </c>
      <c r="BO82" s="12">
        <f>GapA_free_untreated!CE82</f>
        <v>0.188</v>
      </c>
      <c r="BP82" s="12">
        <v>0.153</v>
      </c>
      <c r="BQ82" s="12">
        <v>0.16</v>
      </c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6">
        <v>285</v>
      </c>
      <c r="BL83" s="12">
        <v>0.219</v>
      </c>
      <c r="BM83" s="12">
        <v>0.22900000000000001</v>
      </c>
      <c r="BN83" s="12">
        <f>GapA_free_untreated!CD83</f>
        <v>0.18099999999999999</v>
      </c>
      <c r="BO83" s="12">
        <f>GapA_free_untreated!CE83</f>
        <v>0.188</v>
      </c>
      <c r="BP83" s="12">
        <v>0.154</v>
      </c>
      <c r="BQ83" s="12">
        <v>0.161</v>
      </c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6">
        <v>290</v>
      </c>
      <c r="BL84" s="12">
        <v>0.219</v>
      </c>
      <c r="BM84" s="12">
        <v>0.23</v>
      </c>
      <c r="BN84" s="12">
        <f>GapA_free_untreated!CD84</f>
        <v>0.182</v>
      </c>
      <c r="BO84" s="12">
        <f>GapA_free_untreated!CE84</f>
        <v>0.189</v>
      </c>
      <c r="BP84" s="12">
        <v>0.155</v>
      </c>
      <c r="BQ84" s="12">
        <v>0.16200000000000001</v>
      </c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6">
        <v>295</v>
      </c>
      <c r="BL85" s="12">
        <v>0.22</v>
      </c>
      <c r="BM85" s="12">
        <v>0.23100000000000001</v>
      </c>
      <c r="BN85" s="12">
        <f>GapA_free_untreated!CD85</f>
        <v>0.183</v>
      </c>
      <c r="BO85" s="12">
        <f>GapA_free_untreated!CE85</f>
        <v>0.19</v>
      </c>
      <c r="BP85" s="12">
        <v>0.154</v>
      </c>
      <c r="BQ85" s="12">
        <v>0.16200000000000001</v>
      </c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6">
        <v>300</v>
      </c>
      <c r="BL86" s="12">
        <v>0.221</v>
      </c>
      <c r="BM86" s="12">
        <v>0.23300000000000001</v>
      </c>
      <c r="BN86" s="12">
        <f>GapA_free_untreated!CD86</f>
        <v>0.184</v>
      </c>
      <c r="BO86" s="12">
        <f>GapA_free_untreated!CE86</f>
        <v>0.191</v>
      </c>
      <c r="BP86" s="12">
        <v>0.155</v>
      </c>
      <c r="BQ86" s="12">
        <v>0.16300000000000001</v>
      </c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>
        <v>18.12</v>
      </c>
      <c r="D111" s="18">
        <v>21.36</v>
      </c>
      <c r="E111" s="18">
        <v>5.28</v>
      </c>
      <c r="F111" s="18">
        <v>5.04</v>
      </c>
      <c r="G111" s="18">
        <v>8.16</v>
      </c>
      <c r="H111" s="18">
        <v>10.08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>
        <v>0.98799999999999999</v>
      </c>
      <c r="D112" s="17">
        <v>0.997</v>
      </c>
      <c r="E112" s="17">
        <v>0.96399999999999997</v>
      </c>
      <c r="F112" s="17">
        <v>0.99099999999999999</v>
      </c>
      <c r="G112" s="17">
        <v>0.98</v>
      </c>
      <c r="H112" s="17">
        <v>0.96099999999999997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9">
        <v>8.1018518518518516E-4</v>
      </c>
      <c r="D113" s="19">
        <v>1.7361111111111112E-4</v>
      </c>
      <c r="E113" s="19">
        <v>1.3310185185185185E-3</v>
      </c>
      <c r="F113" s="19">
        <v>1.5624999999999999E-3</v>
      </c>
      <c r="G113" s="19">
        <v>1.8518518518518517E-3</v>
      </c>
      <c r="H113" s="19">
        <v>1.9675925925925928E-3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26">
        <v>1.1574074074074073E-4</v>
      </c>
      <c r="D114" s="26">
        <v>0</v>
      </c>
      <c r="E114" s="26">
        <v>5.0925925925925921E-4</v>
      </c>
      <c r="F114" s="26">
        <v>6.8287037037037025E-4</v>
      </c>
      <c r="G114" s="26">
        <v>5.2083333333333333E-4</v>
      </c>
      <c r="H114" s="26">
        <v>3.9351851851851852E-4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B111:B114"/>
    <mergeCell ref="B115:B118"/>
    <mergeCell ref="B119:B122"/>
    <mergeCell ref="BL25:BM25"/>
    <mergeCell ref="BN25:BO25"/>
    <mergeCell ref="B107:B110"/>
    <mergeCell ref="BP25:BQ25"/>
    <mergeCell ref="B91:B94"/>
    <mergeCell ref="B95:B98"/>
    <mergeCell ref="B99:B102"/>
    <mergeCell ref="B103:B106"/>
  </mergeCells>
  <pageMargins left="0.78740157499999996" right="0.78740157499999996" top="0.984251969" bottom="0.984251969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8FC6B-9F4B-3A4A-B8C2-28AAC34BD15C}">
  <dimension ref="A2:CU122"/>
  <sheetViews>
    <sheetView topLeftCell="BP12" workbookViewId="0">
      <selection activeCell="BV18" sqref="BV18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69" width="9.1640625" style="14"/>
    <col min="70" max="71" width="12.33203125" style="14" bestFit="1" customWidth="1"/>
    <col min="72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0.59103009259259254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165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2" spans="1:99" x14ac:dyDescent="0.15">
      <c r="BS22" s="14">
        <f>AVERAGE(BR24:BS24)</f>
        <v>4.0560549973559005E-6</v>
      </c>
      <c r="BU22" s="14">
        <f>AVERAGE(BT24:BU24)</f>
        <v>3.2416710735060842E-6</v>
      </c>
      <c r="BW22" s="14">
        <f>AVERAGE(BV24:BW24)</f>
        <v>2.1681649920676914E-6</v>
      </c>
    </row>
    <row r="23" spans="1:99" x14ac:dyDescent="0.15">
      <c r="A23" s="22">
        <v>340</v>
      </c>
      <c r="B23" s="21"/>
    </row>
    <row r="24" spans="1:99" x14ac:dyDescent="0.15">
      <c r="BR24" s="14">
        <f t="shared" ref="BR24:BW24" si="0">SLOPE(BR26:BR86,$BQ$26:$BQ$86)</f>
        <v>4.2728714965626689E-6</v>
      </c>
      <c r="BS24" s="14">
        <f t="shared" si="0"/>
        <v>3.8392384981491313E-6</v>
      </c>
      <c r="BT24" s="14">
        <f t="shared" si="0"/>
        <v>1.7345319936541521E-6</v>
      </c>
      <c r="BU24" s="14">
        <f t="shared" si="0"/>
        <v>4.7488101533580163E-6</v>
      </c>
      <c r="BV24" s="14">
        <f t="shared" si="0"/>
        <v>1.9037546271813872E-6</v>
      </c>
      <c r="BW24" s="14">
        <f t="shared" si="0"/>
        <v>2.4325753569539952E-6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34" t="s">
        <v>164</v>
      </c>
      <c r="BS25" s="35"/>
      <c r="BT25" s="34" t="s">
        <v>163</v>
      </c>
      <c r="BU25" s="35"/>
      <c r="BV25" s="34" t="s">
        <v>162</v>
      </c>
      <c r="BW25" s="35"/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>
        <v>0</v>
      </c>
      <c r="BR26" s="12">
        <v>0.112</v>
      </c>
      <c r="BS26" s="12">
        <v>0.112</v>
      </c>
      <c r="BT26" s="12">
        <v>0.113</v>
      </c>
      <c r="BU26" s="12">
        <v>0.11799999999999999</v>
      </c>
      <c r="BV26" s="12">
        <v>0.11600000000000001</v>
      </c>
      <c r="BW26" s="12">
        <v>0.12</v>
      </c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6">
        <v>5</v>
      </c>
      <c r="BR27" s="12">
        <v>0.112</v>
      </c>
      <c r="BS27" s="12">
        <v>0.112</v>
      </c>
      <c r="BT27" s="12">
        <v>0.113</v>
      </c>
      <c r="BU27" s="12">
        <v>0.11799999999999999</v>
      </c>
      <c r="BV27" s="12">
        <v>0.11600000000000001</v>
      </c>
      <c r="BW27" s="12">
        <v>0.12</v>
      </c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6">
        <v>10</v>
      </c>
      <c r="BR28" s="12">
        <v>0.112</v>
      </c>
      <c r="BS28" s="12">
        <v>0.112</v>
      </c>
      <c r="BT28" s="12">
        <v>0.113</v>
      </c>
      <c r="BU28" s="12">
        <v>0.11799999999999999</v>
      </c>
      <c r="BV28" s="12">
        <v>0.11600000000000001</v>
      </c>
      <c r="BW28" s="12">
        <v>0.121</v>
      </c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6">
        <v>15</v>
      </c>
      <c r="BR29" s="12">
        <v>0.112</v>
      </c>
      <c r="BS29" s="12">
        <v>0.112</v>
      </c>
      <c r="BT29" s="12">
        <v>0.114</v>
      </c>
      <c r="BU29" s="12">
        <v>0.11799999999999999</v>
      </c>
      <c r="BV29" s="12">
        <v>0.11600000000000001</v>
      </c>
      <c r="BW29" s="12">
        <v>0.12</v>
      </c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6">
        <v>20</v>
      </c>
      <c r="BR30" s="12">
        <v>0.112</v>
      </c>
      <c r="BS30" s="12">
        <v>0.112</v>
      </c>
      <c r="BT30" s="12">
        <v>0.113</v>
      </c>
      <c r="BU30" s="12">
        <v>0.11799999999999999</v>
      </c>
      <c r="BV30" s="12">
        <v>0.11600000000000001</v>
      </c>
      <c r="BW30" s="12">
        <v>0.12</v>
      </c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6">
        <v>25</v>
      </c>
      <c r="BR31" s="12">
        <v>0.112</v>
      </c>
      <c r="BS31" s="12">
        <v>0.112</v>
      </c>
      <c r="BT31" s="12">
        <v>0.113</v>
      </c>
      <c r="BU31" s="12">
        <v>0.11799999999999999</v>
      </c>
      <c r="BV31" s="12">
        <v>0.11600000000000001</v>
      </c>
      <c r="BW31" s="12">
        <v>0.12</v>
      </c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6">
        <v>30</v>
      </c>
      <c r="BR32" s="12">
        <v>0.112</v>
      </c>
      <c r="BS32" s="12">
        <v>0.112</v>
      </c>
      <c r="BT32" s="12">
        <v>0.113</v>
      </c>
      <c r="BU32" s="12">
        <v>0.11799999999999999</v>
      </c>
      <c r="BV32" s="12">
        <v>0.11600000000000001</v>
      </c>
      <c r="BW32" s="12">
        <v>0.12</v>
      </c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6">
        <v>35</v>
      </c>
      <c r="BR33" s="12">
        <v>0.112</v>
      </c>
      <c r="BS33" s="12">
        <v>0.112</v>
      </c>
      <c r="BT33" s="12">
        <v>0.113</v>
      </c>
      <c r="BU33" s="12">
        <v>0.11799999999999999</v>
      </c>
      <c r="BV33" s="12">
        <v>0.11600000000000001</v>
      </c>
      <c r="BW33" s="12">
        <v>0.12</v>
      </c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6">
        <v>40</v>
      </c>
      <c r="BR34" s="12">
        <v>0.112</v>
      </c>
      <c r="BS34" s="12">
        <v>0.112</v>
      </c>
      <c r="BT34" s="12">
        <v>0.113</v>
      </c>
      <c r="BU34" s="12">
        <v>0.11799999999999999</v>
      </c>
      <c r="BV34" s="12">
        <v>0.11600000000000001</v>
      </c>
      <c r="BW34" s="12">
        <v>0.12</v>
      </c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6">
        <v>45</v>
      </c>
      <c r="BR35" s="12">
        <v>0.112</v>
      </c>
      <c r="BS35" s="12">
        <v>0.112</v>
      </c>
      <c r="BT35" s="12">
        <v>0.113</v>
      </c>
      <c r="BU35" s="12">
        <v>0.11799999999999999</v>
      </c>
      <c r="BV35" s="12">
        <v>0.11600000000000001</v>
      </c>
      <c r="BW35" s="12">
        <v>0.12</v>
      </c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6">
        <v>50</v>
      </c>
      <c r="BR36" s="12">
        <v>0.112</v>
      </c>
      <c r="BS36" s="12">
        <v>0.113</v>
      </c>
      <c r="BT36" s="12">
        <v>0.113</v>
      </c>
      <c r="BU36" s="12">
        <v>0.11799999999999999</v>
      </c>
      <c r="BV36" s="12">
        <v>0.11600000000000001</v>
      </c>
      <c r="BW36" s="12">
        <v>0.12</v>
      </c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6">
        <v>55</v>
      </c>
      <c r="BR37" s="12">
        <v>0.112</v>
      </c>
      <c r="BS37" s="12">
        <v>0.112</v>
      </c>
      <c r="BT37" s="12">
        <v>0.113</v>
      </c>
      <c r="BU37" s="12">
        <v>0.11799999999999999</v>
      </c>
      <c r="BV37" s="12">
        <v>0.11600000000000001</v>
      </c>
      <c r="BW37" s="12">
        <v>0.12</v>
      </c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6">
        <v>60</v>
      </c>
      <c r="BR38" s="12">
        <v>0.112</v>
      </c>
      <c r="BS38" s="12">
        <v>0.112</v>
      </c>
      <c r="BT38" s="12">
        <v>0.114</v>
      </c>
      <c r="BU38" s="12">
        <v>0.11799999999999999</v>
      </c>
      <c r="BV38" s="12">
        <v>0.11600000000000001</v>
      </c>
      <c r="BW38" s="12">
        <v>0.12</v>
      </c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6">
        <v>65</v>
      </c>
      <c r="BR39" s="12">
        <v>0.112</v>
      </c>
      <c r="BS39" s="12">
        <v>0.112</v>
      </c>
      <c r="BT39" s="12">
        <v>0.113</v>
      </c>
      <c r="BU39" s="12">
        <v>0.11799999999999999</v>
      </c>
      <c r="BV39" s="12">
        <v>0.11600000000000001</v>
      </c>
      <c r="BW39" s="12">
        <v>0.12</v>
      </c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6">
        <v>70</v>
      </c>
      <c r="BR40" s="12">
        <v>0.112</v>
      </c>
      <c r="BS40" s="12">
        <v>0.113</v>
      </c>
      <c r="BT40" s="12">
        <v>0.113</v>
      </c>
      <c r="BU40" s="12">
        <v>0.11799999999999999</v>
      </c>
      <c r="BV40" s="12">
        <v>0.11600000000000001</v>
      </c>
      <c r="BW40" s="12">
        <v>0.12</v>
      </c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6">
        <v>75</v>
      </c>
      <c r="BR41" s="12">
        <v>0.112</v>
      </c>
      <c r="BS41" s="12">
        <v>0.113</v>
      </c>
      <c r="BT41" s="12">
        <v>0.113</v>
      </c>
      <c r="BU41" s="12">
        <v>0.11799999999999999</v>
      </c>
      <c r="BV41" s="12">
        <v>0.11600000000000001</v>
      </c>
      <c r="BW41" s="12">
        <v>0.12</v>
      </c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6">
        <v>80</v>
      </c>
      <c r="BR42" s="12">
        <v>0.112</v>
      </c>
      <c r="BS42" s="12">
        <v>0.112</v>
      </c>
      <c r="BT42" s="12">
        <v>0.114</v>
      </c>
      <c r="BU42" s="12">
        <v>0.11799999999999999</v>
      </c>
      <c r="BV42" s="12">
        <v>0.11600000000000001</v>
      </c>
      <c r="BW42" s="12">
        <v>0.12</v>
      </c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6">
        <v>85</v>
      </c>
      <c r="BR43" s="12">
        <v>0.112</v>
      </c>
      <c r="BS43" s="12">
        <v>0.112</v>
      </c>
      <c r="BT43" s="12">
        <v>0.113</v>
      </c>
      <c r="BU43" s="12">
        <v>0.11799999999999999</v>
      </c>
      <c r="BV43" s="12">
        <v>0.11600000000000001</v>
      </c>
      <c r="BW43" s="12">
        <v>0.12</v>
      </c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6">
        <v>90</v>
      </c>
      <c r="BR44" s="12">
        <v>0.112</v>
      </c>
      <c r="BS44" s="12">
        <v>0.112</v>
      </c>
      <c r="BT44" s="12">
        <v>0.113</v>
      </c>
      <c r="BU44" s="12">
        <v>0.11799999999999999</v>
      </c>
      <c r="BV44" s="12">
        <v>0.11600000000000001</v>
      </c>
      <c r="BW44" s="12">
        <v>0.12</v>
      </c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6">
        <v>95</v>
      </c>
      <c r="BR45" s="12">
        <v>0.112</v>
      </c>
      <c r="BS45" s="12">
        <v>0.112</v>
      </c>
      <c r="BT45" s="12">
        <v>0.113</v>
      </c>
      <c r="BU45" s="12">
        <v>0.11799999999999999</v>
      </c>
      <c r="BV45" s="12">
        <v>0.11600000000000001</v>
      </c>
      <c r="BW45" s="12">
        <v>0.12</v>
      </c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6">
        <v>100</v>
      </c>
      <c r="BR46" s="12">
        <v>0.112</v>
      </c>
      <c r="BS46" s="12">
        <v>0.112</v>
      </c>
      <c r="BT46" s="12">
        <v>0.113</v>
      </c>
      <c r="BU46" s="12">
        <v>0.11799999999999999</v>
      </c>
      <c r="BV46" s="12">
        <v>0.115</v>
      </c>
      <c r="BW46" s="12">
        <v>0.12</v>
      </c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6">
        <v>105</v>
      </c>
      <c r="BR47" s="12">
        <v>0.112</v>
      </c>
      <c r="BS47" s="12">
        <v>0.112</v>
      </c>
      <c r="BT47" s="12">
        <v>0.113</v>
      </c>
      <c r="BU47" s="12">
        <v>0.11799999999999999</v>
      </c>
      <c r="BV47" s="12">
        <v>0.11600000000000001</v>
      </c>
      <c r="BW47" s="12">
        <v>0.121</v>
      </c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6">
        <v>110</v>
      </c>
      <c r="BR48" s="12">
        <v>0.112</v>
      </c>
      <c r="BS48" s="12">
        <v>0.112</v>
      </c>
      <c r="BT48" s="12">
        <v>0.113</v>
      </c>
      <c r="BU48" s="12">
        <v>0.11799999999999999</v>
      </c>
      <c r="BV48" s="12">
        <v>0.11600000000000001</v>
      </c>
      <c r="BW48" s="12">
        <v>0.12</v>
      </c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6">
        <v>115</v>
      </c>
      <c r="BR49" s="12">
        <v>0.112</v>
      </c>
      <c r="BS49" s="12">
        <v>0.112</v>
      </c>
      <c r="BT49" s="12">
        <v>0.113</v>
      </c>
      <c r="BU49" s="12">
        <v>0.11799999999999999</v>
      </c>
      <c r="BV49" s="12">
        <v>0.11600000000000001</v>
      </c>
      <c r="BW49" s="12">
        <v>0.12</v>
      </c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6">
        <v>120</v>
      </c>
      <c r="BR50" s="12">
        <v>0.112</v>
      </c>
      <c r="BS50" s="12">
        <v>0.112</v>
      </c>
      <c r="BT50" s="12">
        <v>0.113</v>
      </c>
      <c r="BU50" s="12">
        <v>0.11799999999999999</v>
      </c>
      <c r="BV50" s="12">
        <v>0.11600000000000001</v>
      </c>
      <c r="BW50" s="12">
        <v>0.12</v>
      </c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6">
        <v>125</v>
      </c>
      <c r="BR51" s="12">
        <v>0.112</v>
      </c>
      <c r="BS51" s="12">
        <v>0.112</v>
      </c>
      <c r="BT51" s="12">
        <v>0.113</v>
      </c>
      <c r="BU51" s="12">
        <v>0.11899999999999999</v>
      </c>
      <c r="BV51" s="12">
        <v>0.11600000000000001</v>
      </c>
      <c r="BW51" s="12">
        <v>0.12</v>
      </c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6">
        <v>130</v>
      </c>
      <c r="BR52" s="12">
        <v>0.112</v>
      </c>
      <c r="BS52" s="12">
        <v>0.112</v>
      </c>
      <c r="BT52" s="12">
        <v>0.113</v>
      </c>
      <c r="BU52" s="12">
        <v>0.11799999999999999</v>
      </c>
      <c r="BV52" s="12">
        <v>0.11600000000000001</v>
      </c>
      <c r="BW52" s="12">
        <v>0.12</v>
      </c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6">
        <v>135</v>
      </c>
      <c r="BR53" s="12">
        <v>0.112</v>
      </c>
      <c r="BS53" s="12">
        <v>0.112</v>
      </c>
      <c r="BT53" s="12">
        <v>0.113</v>
      </c>
      <c r="BU53" s="12">
        <v>0.11799999999999999</v>
      </c>
      <c r="BV53" s="12">
        <v>0.11700000000000001</v>
      </c>
      <c r="BW53" s="12">
        <v>0.12</v>
      </c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6">
        <v>140</v>
      </c>
      <c r="BR54" s="12">
        <v>0.112</v>
      </c>
      <c r="BS54" s="12">
        <v>0.112</v>
      </c>
      <c r="BT54" s="12">
        <v>0.113</v>
      </c>
      <c r="BU54" s="12">
        <v>0.11799999999999999</v>
      </c>
      <c r="BV54" s="12">
        <v>0.11600000000000001</v>
      </c>
      <c r="BW54" s="12">
        <v>0.12</v>
      </c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6">
        <v>145</v>
      </c>
      <c r="BR55" s="12">
        <v>0.112</v>
      </c>
      <c r="BS55" s="12">
        <v>0.112</v>
      </c>
      <c r="BT55" s="12">
        <v>0.113</v>
      </c>
      <c r="BU55" s="12">
        <v>0.11899999999999999</v>
      </c>
      <c r="BV55" s="12">
        <v>0.11600000000000001</v>
      </c>
      <c r="BW55" s="12">
        <v>0.12</v>
      </c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6">
        <v>150</v>
      </c>
      <c r="BR56" s="12">
        <v>0.112</v>
      </c>
      <c r="BS56" s="12">
        <v>0.112</v>
      </c>
      <c r="BT56" s="12">
        <v>0.113</v>
      </c>
      <c r="BU56" s="12">
        <v>0.11799999999999999</v>
      </c>
      <c r="BV56" s="12">
        <v>0.11600000000000001</v>
      </c>
      <c r="BW56" s="12">
        <v>0.121</v>
      </c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6">
        <v>155</v>
      </c>
      <c r="BR57" s="12">
        <v>0.113</v>
      </c>
      <c r="BS57" s="12">
        <v>0.112</v>
      </c>
      <c r="BT57" s="12">
        <v>0.114</v>
      </c>
      <c r="BU57" s="12">
        <v>0.11799999999999999</v>
      </c>
      <c r="BV57" s="12">
        <v>0.11600000000000001</v>
      </c>
      <c r="BW57" s="12">
        <v>0.12</v>
      </c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6">
        <v>160</v>
      </c>
      <c r="BR58" s="12">
        <v>0.112</v>
      </c>
      <c r="BS58" s="12">
        <v>0.112</v>
      </c>
      <c r="BT58" s="12">
        <v>0.113</v>
      </c>
      <c r="BU58" s="12">
        <v>0.11899999999999999</v>
      </c>
      <c r="BV58" s="12">
        <v>0.11600000000000001</v>
      </c>
      <c r="BW58" s="12">
        <v>0.121</v>
      </c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6">
        <v>165</v>
      </c>
      <c r="BR59" s="12">
        <v>0.112</v>
      </c>
      <c r="BS59" s="12">
        <v>0.112</v>
      </c>
      <c r="BT59" s="12">
        <v>0.113</v>
      </c>
      <c r="BU59" s="12">
        <v>0.11799999999999999</v>
      </c>
      <c r="BV59" s="12">
        <v>0.11600000000000001</v>
      </c>
      <c r="BW59" s="12">
        <v>0.12</v>
      </c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6">
        <v>170</v>
      </c>
      <c r="BR60" s="12">
        <v>0.112</v>
      </c>
      <c r="BS60" s="12">
        <v>0.112</v>
      </c>
      <c r="BT60" s="12">
        <v>0.113</v>
      </c>
      <c r="BU60" s="12">
        <v>0.11899999999999999</v>
      </c>
      <c r="BV60" s="12">
        <v>0.11600000000000001</v>
      </c>
      <c r="BW60" s="12">
        <v>0.12</v>
      </c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6">
        <v>175</v>
      </c>
      <c r="BR61" s="12">
        <v>0.112</v>
      </c>
      <c r="BS61" s="12">
        <v>0.112</v>
      </c>
      <c r="BT61" s="12">
        <v>0.113</v>
      </c>
      <c r="BU61" s="12">
        <v>0.11899999999999999</v>
      </c>
      <c r="BV61" s="12">
        <v>0.11600000000000001</v>
      </c>
      <c r="BW61" s="12">
        <v>0.12</v>
      </c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6">
        <v>180</v>
      </c>
      <c r="BR62" s="12">
        <v>0.112</v>
      </c>
      <c r="BS62" s="12">
        <v>0.112</v>
      </c>
      <c r="BT62" s="12">
        <v>0.113</v>
      </c>
      <c r="BU62" s="12">
        <v>0.11799999999999999</v>
      </c>
      <c r="BV62" s="12">
        <v>0.11600000000000001</v>
      </c>
      <c r="BW62" s="12">
        <v>0.12</v>
      </c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6">
        <v>185</v>
      </c>
      <c r="BR63" s="12">
        <v>0.112</v>
      </c>
      <c r="BS63" s="12">
        <v>0.113</v>
      </c>
      <c r="BT63" s="12">
        <v>0.113</v>
      </c>
      <c r="BU63" s="12">
        <v>0.11899999999999999</v>
      </c>
      <c r="BV63" s="12">
        <v>0.11600000000000001</v>
      </c>
      <c r="BW63" s="12">
        <v>0.12</v>
      </c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6">
        <v>190</v>
      </c>
      <c r="BR64" s="12">
        <v>0.113</v>
      </c>
      <c r="BS64" s="12">
        <v>0.112</v>
      </c>
      <c r="BT64" s="12">
        <v>0.114</v>
      </c>
      <c r="BU64" s="12">
        <v>0.11899999999999999</v>
      </c>
      <c r="BV64" s="12">
        <v>0.11600000000000001</v>
      </c>
      <c r="BW64" s="12">
        <v>0.12</v>
      </c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6">
        <v>195</v>
      </c>
      <c r="BR65" s="12">
        <v>0.112</v>
      </c>
      <c r="BS65" s="12">
        <v>0.113</v>
      </c>
      <c r="BT65" s="12">
        <v>0.113</v>
      </c>
      <c r="BU65" s="12">
        <v>0.11899999999999999</v>
      </c>
      <c r="BV65" s="12">
        <v>0.11600000000000001</v>
      </c>
      <c r="BW65" s="12">
        <v>0.12</v>
      </c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6">
        <v>200</v>
      </c>
      <c r="BR66" s="12">
        <v>0.113</v>
      </c>
      <c r="BS66" s="12">
        <v>0.112</v>
      </c>
      <c r="BT66" s="12">
        <v>0.114</v>
      </c>
      <c r="BU66" s="12">
        <v>0.11899999999999999</v>
      </c>
      <c r="BV66" s="12">
        <v>0.11600000000000001</v>
      </c>
      <c r="BW66" s="12">
        <v>0.12</v>
      </c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6">
        <v>205</v>
      </c>
      <c r="BR67" s="12">
        <v>0.112</v>
      </c>
      <c r="BS67" s="12">
        <v>0.113</v>
      </c>
      <c r="BT67" s="12">
        <v>0.113</v>
      </c>
      <c r="BU67" s="12">
        <v>0.11899999999999999</v>
      </c>
      <c r="BV67" s="12">
        <v>0.11600000000000001</v>
      </c>
      <c r="BW67" s="12">
        <v>0.121</v>
      </c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6">
        <v>210</v>
      </c>
      <c r="BR68" s="12">
        <v>0.113</v>
      </c>
      <c r="BS68" s="12">
        <v>0.112</v>
      </c>
      <c r="BT68" s="12">
        <v>0.113</v>
      </c>
      <c r="BU68" s="12">
        <v>0.11899999999999999</v>
      </c>
      <c r="BV68" s="12">
        <v>0.11600000000000001</v>
      </c>
      <c r="BW68" s="12">
        <v>0.121</v>
      </c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6">
        <v>215</v>
      </c>
      <c r="BR69" s="12">
        <v>0.113</v>
      </c>
      <c r="BS69" s="12">
        <v>0.113</v>
      </c>
      <c r="BT69" s="12">
        <v>0.113</v>
      </c>
      <c r="BU69" s="12">
        <v>0.11899999999999999</v>
      </c>
      <c r="BV69" s="12">
        <v>0.11700000000000001</v>
      </c>
      <c r="BW69" s="12">
        <v>0.121</v>
      </c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6">
        <v>220</v>
      </c>
      <c r="BR70" s="12">
        <v>0.112</v>
      </c>
      <c r="BS70" s="12">
        <v>0.113</v>
      </c>
      <c r="BT70" s="12">
        <v>0.114</v>
      </c>
      <c r="BU70" s="12">
        <v>0.11899999999999999</v>
      </c>
      <c r="BV70" s="12">
        <v>0.11600000000000001</v>
      </c>
      <c r="BW70" s="12">
        <v>0.121</v>
      </c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6">
        <v>225</v>
      </c>
      <c r="BR71" s="12">
        <v>0.113</v>
      </c>
      <c r="BS71" s="12">
        <v>0.113</v>
      </c>
      <c r="BT71" s="12">
        <v>0.113</v>
      </c>
      <c r="BU71" s="12">
        <v>0.11899999999999999</v>
      </c>
      <c r="BV71" s="12">
        <v>0.11600000000000001</v>
      </c>
      <c r="BW71" s="12">
        <v>0.12</v>
      </c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6">
        <v>230</v>
      </c>
      <c r="BR72" s="12">
        <v>0.113</v>
      </c>
      <c r="BS72" s="12">
        <v>0.113</v>
      </c>
      <c r="BT72" s="12">
        <v>0.113</v>
      </c>
      <c r="BU72" s="12">
        <v>0.11899999999999999</v>
      </c>
      <c r="BV72" s="12">
        <v>0.11600000000000001</v>
      </c>
      <c r="BW72" s="12">
        <v>0.121</v>
      </c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6">
        <v>235</v>
      </c>
      <c r="BR73" s="12">
        <v>0.113</v>
      </c>
      <c r="BS73" s="12">
        <v>0.113</v>
      </c>
      <c r="BT73" s="12">
        <v>0.113</v>
      </c>
      <c r="BU73" s="12">
        <v>0.11899999999999999</v>
      </c>
      <c r="BV73" s="12">
        <v>0.11700000000000001</v>
      </c>
      <c r="BW73" s="12">
        <v>0.12</v>
      </c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6">
        <v>240</v>
      </c>
      <c r="BR74" s="12">
        <v>0.113</v>
      </c>
      <c r="BS74" s="12">
        <v>0.113</v>
      </c>
      <c r="BT74" s="12">
        <v>0.113</v>
      </c>
      <c r="BU74" s="12">
        <v>0.11899999999999999</v>
      </c>
      <c r="BV74" s="12">
        <v>0.11700000000000001</v>
      </c>
      <c r="BW74" s="12">
        <v>0.121</v>
      </c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6">
        <v>245</v>
      </c>
      <c r="BR75" s="12">
        <v>0.113</v>
      </c>
      <c r="BS75" s="12">
        <v>0.113</v>
      </c>
      <c r="BT75" s="12">
        <v>0.114</v>
      </c>
      <c r="BU75" s="12">
        <v>0.11899999999999999</v>
      </c>
      <c r="BV75" s="12">
        <v>0.11600000000000001</v>
      </c>
      <c r="BW75" s="12">
        <v>0.12</v>
      </c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6">
        <v>250</v>
      </c>
      <c r="BR76" s="12">
        <v>0.113</v>
      </c>
      <c r="BS76" s="12">
        <v>0.113</v>
      </c>
      <c r="BT76" s="12">
        <v>0.114</v>
      </c>
      <c r="BU76" s="12">
        <v>0.11899999999999999</v>
      </c>
      <c r="BV76" s="12">
        <v>0.11700000000000001</v>
      </c>
      <c r="BW76" s="12">
        <v>0.121</v>
      </c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6">
        <v>255</v>
      </c>
      <c r="BR77" s="12">
        <v>0.113</v>
      </c>
      <c r="BS77" s="12">
        <v>0.113</v>
      </c>
      <c r="BT77" s="12">
        <v>0.114</v>
      </c>
      <c r="BU77" s="12">
        <v>0.11899999999999999</v>
      </c>
      <c r="BV77" s="12">
        <v>0.11600000000000001</v>
      </c>
      <c r="BW77" s="12">
        <v>0.12</v>
      </c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6">
        <v>260</v>
      </c>
      <c r="BR78" s="12">
        <v>0.113</v>
      </c>
      <c r="BS78" s="12">
        <v>0.113</v>
      </c>
      <c r="BT78" s="12">
        <v>0.114</v>
      </c>
      <c r="BU78" s="12">
        <v>0.11899999999999999</v>
      </c>
      <c r="BV78" s="12">
        <v>0.11600000000000001</v>
      </c>
      <c r="BW78" s="12">
        <v>0.12</v>
      </c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6">
        <v>265</v>
      </c>
      <c r="BR79" s="12">
        <v>0.113</v>
      </c>
      <c r="BS79" s="12">
        <v>0.113</v>
      </c>
      <c r="BT79" s="12">
        <v>0.114</v>
      </c>
      <c r="BU79" s="12">
        <v>0.11899999999999999</v>
      </c>
      <c r="BV79" s="12">
        <v>0.11700000000000001</v>
      </c>
      <c r="BW79" s="12">
        <v>0.12</v>
      </c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6">
        <v>270</v>
      </c>
      <c r="BR80" s="12">
        <v>0.113</v>
      </c>
      <c r="BS80" s="12">
        <v>0.113</v>
      </c>
      <c r="BT80" s="12">
        <v>0.113</v>
      </c>
      <c r="BU80" s="12">
        <v>0.11899999999999999</v>
      </c>
      <c r="BV80" s="12">
        <v>0.11600000000000001</v>
      </c>
      <c r="BW80" s="12">
        <v>0.121</v>
      </c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6">
        <v>275</v>
      </c>
      <c r="BR81" s="12">
        <v>0.113</v>
      </c>
      <c r="BS81" s="12">
        <v>0.113</v>
      </c>
      <c r="BT81" s="12">
        <v>0.113</v>
      </c>
      <c r="BU81" s="12">
        <v>0.11899999999999999</v>
      </c>
      <c r="BV81" s="12">
        <v>0.11600000000000001</v>
      </c>
      <c r="BW81" s="12">
        <v>0.121</v>
      </c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6">
        <v>280</v>
      </c>
      <c r="BR82" s="12">
        <v>0.113</v>
      </c>
      <c r="BS82" s="12">
        <v>0.113</v>
      </c>
      <c r="BT82" s="12">
        <v>0.113</v>
      </c>
      <c r="BU82" s="12">
        <v>0.11899999999999999</v>
      </c>
      <c r="BV82" s="12">
        <v>0.11700000000000001</v>
      </c>
      <c r="BW82" s="12">
        <v>0.121</v>
      </c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6">
        <v>285</v>
      </c>
      <c r="BR83" s="12">
        <v>0.113</v>
      </c>
      <c r="BS83" s="12">
        <v>0.113</v>
      </c>
      <c r="BT83" s="12">
        <v>0.114</v>
      </c>
      <c r="BU83" s="12">
        <v>0.11899999999999999</v>
      </c>
      <c r="BV83" s="12">
        <v>0.11700000000000001</v>
      </c>
      <c r="BW83" s="12">
        <v>0.121</v>
      </c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6">
        <v>290</v>
      </c>
      <c r="BR84" s="12">
        <v>0.113</v>
      </c>
      <c r="BS84" s="12">
        <v>0.113</v>
      </c>
      <c r="BT84" s="12">
        <v>0.114</v>
      </c>
      <c r="BU84" s="12">
        <v>0.11899999999999999</v>
      </c>
      <c r="BV84" s="12">
        <v>0.11600000000000001</v>
      </c>
      <c r="BW84" s="12">
        <v>0.12</v>
      </c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6">
        <v>295</v>
      </c>
      <c r="BR85" s="12">
        <v>0.113</v>
      </c>
      <c r="BS85" s="12">
        <v>0.113</v>
      </c>
      <c r="BT85" s="12">
        <v>0.113</v>
      </c>
      <c r="BU85" s="12">
        <v>0.11899999999999999</v>
      </c>
      <c r="BV85" s="12">
        <v>0.11700000000000001</v>
      </c>
      <c r="BW85" s="12">
        <v>0.121</v>
      </c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6">
        <v>300</v>
      </c>
      <c r="BR86" s="12">
        <v>0.113</v>
      </c>
      <c r="BS86" s="12">
        <v>0.113</v>
      </c>
      <c r="BT86" s="12">
        <v>0.114</v>
      </c>
      <c r="BU86" s="12">
        <v>0.11899999999999999</v>
      </c>
      <c r="BV86" s="12">
        <v>0.11600000000000001</v>
      </c>
      <c r="BW86" s="12">
        <v>0.121</v>
      </c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>
        <v>1.68</v>
      </c>
      <c r="J111" s="18">
        <v>-2.52</v>
      </c>
      <c r="K111" s="18">
        <v>-1.8</v>
      </c>
      <c r="L111" s="18">
        <v>1.44</v>
      </c>
      <c r="M111" s="18">
        <v>2.76</v>
      </c>
      <c r="N111" s="18">
        <v>1.92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>
        <v>0.54400000000000004</v>
      </c>
      <c r="J112" s="17">
        <v>0.91900000000000004</v>
      </c>
      <c r="K112" s="17">
        <v>0.57399999999999995</v>
      </c>
      <c r="L112" s="17">
        <v>0.40899999999999997</v>
      </c>
      <c r="M112" s="17">
        <v>0.58299999999999996</v>
      </c>
      <c r="N112" s="17">
        <v>0.95499999999999996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9">
        <v>2.1990740740740742E-3</v>
      </c>
      <c r="J113" s="19">
        <v>9.2592592592592585E-4</v>
      </c>
      <c r="K113" s="19">
        <v>3.1249999999999997E-3</v>
      </c>
      <c r="L113" s="19">
        <v>2.1990740740740742E-3</v>
      </c>
      <c r="M113" s="19">
        <v>2.7777777777777779E-3</v>
      </c>
      <c r="N113" s="19">
        <v>2.3726851851851851E-3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26">
        <v>1.8634259259259261E-3</v>
      </c>
      <c r="J114" s="26">
        <v>9.2592592592592585E-4</v>
      </c>
      <c r="K114" s="26">
        <v>3.3333333333333335E-3</v>
      </c>
      <c r="L114" s="26">
        <v>1.9907407407407408E-3</v>
      </c>
      <c r="M114" s="26">
        <v>2.627314814814815E-3</v>
      </c>
      <c r="N114" s="26">
        <v>2.2569444444444447E-3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B111:B114"/>
    <mergeCell ref="B115:B118"/>
    <mergeCell ref="B119:B122"/>
    <mergeCell ref="BR25:BS25"/>
    <mergeCell ref="BT25:BU25"/>
    <mergeCell ref="B107:B110"/>
    <mergeCell ref="BV25:BW25"/>
    <mergeCell ref="B91:B94"/>
    <mergeCell ref="B95:B98"/>
    <mergeCell ref="B99:B102"/>
    <mergeCell ref="B103:B106"/>
  </mergeCells>
  <pageMargins left="0.78740157499999996" right="0.78740157499999996" top="0.984251969" bottom="0.984251969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3FC9D-DEFF-C342-B9EA-F059C0791BE2}">
  <dimension ref="A2:CU122"/>
  <sheetViews>
    <sheetView topLeftCell="BI1" workbookViewId="0">
      <selection activeCell="CB24" sqref="CB24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0.59747685185185184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169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3" spans="1:99" x14ac:dyDescent="0.15">
      <c r="A23" s="22">
        <v>340</v>
      </c>
      <c r="B23" s="21"/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34" t="s">
        <v>168</v>
      </c>
      <c r="BY25" s="35"/>
      <c r="BZ25" s="34" t="s">
        <v>167</v>
      </c>
      <c r="CA25" s="35"/>
      <c r="CB25" s="34" t="s">
        <v>166</v>
      </c>
      <c r="CC25" s="35"/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>
        <v>0.126</v>
      </c>
      <c r="BY26" s="12">
        <v>0.124</v>
      </c>
      <c r="BZ26" s="12">
        <v>0.12</v>
      </c>
      <c r="CA26" s="12">
        <v>0.12</v>
      </c>
      <c r="CB26" s="12">
        <v>0.11799999999999999</v>
      </c>
      <c r="CC26" s="12">
        <v>0.111</v>
      </c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>
        <v>0.126</v>
      </c>
      <c r="BY27" s="12">
        <v>0.124</v>
      </c>
      <c r="BZ27" s="12">
        <v>0.12</v>
      </c>
      <c r="CA27" s="12">
        <v>0.12</v>
      </c>
      <c r="CB27" s="12">
        <v>0.11799999999999999</v>
      </c>
      <c r="CC27" s="12">
        <v>0.11</v>
      </c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>
        <v>0.126</v>
      </c>
      <c r="BY28" s="12">
        <v>0.124</v>
      </c>
      <c r="BZ28" s="12">
        <v>0.12</v>
      </c>
      <c r="CA28" s="12">
        <v>0.121</v>
      </c>
      <c r="CB28" s="12">
        <v>0.11799999999999999</v>
      </c>
      <c r="CC28" s="12">
        <v>0.11</v>
      </c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>
        <v>0.126</v>
      </c>
      <c r="BY29" s="12">
        <v>0.125</v>
      </c>
      <c r="BZ29" s="12">
        <v>0.12</v>
      </c>
      <c r="CA29" s="12">
        <v>0.121</v>
      </c>
      <c r="CB29" s="12">
        <v>0.11799999999999999</v>
      </c>
      <c r="CC29" s="12">
        <v>0.11</v>
      </c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>
        <v>0.126</v>
      </c>
      <c r="BY30" s="12">
        <v>0.125</v>
      </c>
      <c r="BZ30" s="12">
        <v>0.12</v>
      </c>
      <c r="CA30" s="12">
        <v>0.121</v>
      </c>
      <c r="CB30" s="12">
        <v>0.11799999999999999</v>
      </c>
      <c r="CC30" s="12">
        <v>0.111</v>
      </c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>
        <v>0.126</v>
      </c>
      <c r="BY31" s="12">
        <v>0.125</v>
      </c>
      <c r="BZ31" s="12">
        <v>0.12</v>
      </c>
      <c r="CA31" s="12">
        <v>0.121</v>
      </c>
      <c r="CB31" s="12">
        <v>0.11799999999999999</v>
      </c>
      <c r="CC31" s="12">
        <v>0.111</v>
      </c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>
        <v>0.127</v>
      </c>
      <c r="BY32" s="12">
        <v>0.125</v>
      </c>
      <c r="BZ32" s="12">
        <v>0.12</v>
      </c>
      <c r="CA32" s="12">
        <v>0.121</v>
      </c>
      <c r="CB32" s="12">
        <v>0.11700000000000001</v>
      </c>
      <c r="CC32" s="12">
        <v>0.111</v>
      </c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>
        <v>0.127</v>
      </c>
      <c r="BY33" s="12">
        <v>0.125</v>
      </c>
      <c r="BZ33" s="12">
        <v>0.12</v>
      </c>
      <c r="CA33" s="12">
        <v>0.121</v>
      </c>
      <c r="CB33" s="12">
        <v>0.11799999999999999</v>
      </c>
      <c r="CC33" s="12">
        <v>0.111</v>
      </c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>
        <v>0.126</v>
      </c>
      <c r="BY34" s="12">
        <v>0.124</v>
      </c>
      <c r="BZ34" s="12">
        <v>0.12</v>
      </c>
      <c r="CA34" s="12">
        <v>0.121</v>
      </c>
      <c r="CB34" s="12">
        <v>0.11700000000000001</v>
      </c>
      <c r="CC34" s="12">
        <v>0.11</v>
      </c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>
        <v>0.127</v>
      </c>
      <c r="BY35" s="12">
        <v>0.125</v>
      </c>
      <c r="BZ35" s="12">
        <v>0.12</v>
      </c>
      <c r="CA35" s="12">
        <v>0.121</v>
      </c>
      <c r="CB35" s="12">
        <v>0.11700000000000001</v>
      </c>
      <c r="CC35" s="12">
        <v>0.111</v>
      </c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>
        <v>0.127</v>
      </c>
      <c r="BY36" s="12">
        <v>0.125</v>
      </c>
      <c r="BZ36" s="12">
        <v>0.12</v>
      </c>
      <c r="CA36" s="12">
        <v>0.121</v>
      </c>
      <c r="CB36" s="12">
        <v>0.11700000000000001</v>
      </c>
      <c r="CC36" s="12">
        <v>0.111</v>
      </c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>
        <v>0.127</v>
      </c>
      <c r="BY37" s="12">
        <v>0.125</v>
      </c>
      <c r="BZ37" s="12">
        <v>0.12</v>
      </c>
      <c r="CA37" s="12">
        <v>0.121</v>
      </c>
      <c r="CB37" s="12">
        <v>0.11700000000000001</v>
      </c>
      <c r="CC37" s="12">
        <v>0.111</v>
      </c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>
        <v>0.127</v>
      </c>
      <c r="BY38" s="12">
        <v>0.124</v>
      </c>
      <c r="BZ38" s="12">
        <v>0.12</v>
      </c>
      <c r="CA38" s="12">
        <v>0.121</v>
      </c>
      <c r="CB38" s="12">
        <v>0.11700000000000001</v>
      </c>
      <c r="CC38" s="12">
        <v>0.111</v>
      </c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>
        <v>0.127</v>
      </c>
      <c r="BY39" s="12">
        <v>0.124</v>
      </c>
      <c r="BZ39" s="12">
        <v>0.12</v>
      </c>
      <c r="CA39" s="12">
        <v>0.12</v>
      </c>
      <c r="CB39" s="12">
        <v>0.11700000000000001</v>
      </c>
      <c r="CC39" s="12">
        <v>0.111</v>
      </c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>
        <v>0.127</v>
      </c>
      <c r="BY40" s="12">
        <v>0.125</v>
      </c>
      <c r="BZ40" s="12">
        <v>0.121</v>
      </c>
      <c r="CA40" s="12">
        <v>0.121</v>
      </c>
      <c r="CB40" s="12">
        <v>0.11700000000000001</v>
      </c>
      <c r="CC40" s="12">
        <v>0.111</v>
      </c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>
        <v>0.127</v>
      </c>
      <c r="BY41" s="12">
        <v>0.125</v>
      </c>
      <c r="BZ41" s="12">
        <v>0.12</v>
      </c>
      <c r="CA41" s="12">
        <v>0.121</v>
      </c>
      <c r="CB41" s="12">
        <v>0.11700000000000001</v>
      </c>
      <c r="CC41" s="12">
        <v>0.111</v>
      </c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>
        <v>0.127</v>
      </c>
      <c r="BY42" s="12">
        <v>0.124</v>
      </c>
      <c r="BZ42" s="12">
        <v>0.12</v>
      </c>
      <c r="CA42" s="12">
        <v>0.121</v>
      </c>
      <c r="CB42" s="12">
        <v>0.11700000000000001</v>
      </c>
      <c r="CC42" s="12">
        <v>0.111</v>
      </c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>
        <v>0.126</v>
      </c>
      <c r="BY43" s="12">
        <v>0.125</v>
      </c>
      <c r="BZ43" s="12">
        <v>0.12</v>
      </c>
      <c r="CA43" s="12">
        <v>0.121</v>
      </c>
      <c r="CB43" s="12">
        <v>0.11700000000000001</v>
      </c>
      <c r="CC43" s="12">
        <v>0.111</v>
      </c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>
        <v>0.127</v>
      </c>
      <c r="BY44" s="12">
        <v>0.125</v>
      </c>
      <c r="BZ44" s="12">
        <v>0.12</v>
      </c>
      <c r="CA44" s="12">
        <v>0.121</v>
      </c>
      <c r="CB44" s="12">
        <v>0.11700000000000001</v>
      </c>
      <c r="CC44" s="12">
        <v>0.111</v>
      </c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>
        <v>0.127</v>
      </c>
      <c r="BY45" s="12">
        <v>0.125</v>
      </c>
      <c r="BZ45" s="12">
        <v>0.12</v>
      </c>
      <c r="CA45" s="12">
        <v>0.121</v>
      </c>
      <c r="CB45" s="12">
        <v>0.11700000000000001</v>
      </c>
      <c r="CC45" s="12">
        <v>0.111</v>
      </c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>
        <v>0.127</v>
      </c>
      <c r="BY46" s="12">
        <v>0.125</v>
      </c>
      <c r="BZ46" s="12">
        <v>0.12</v>
      </c>
      <c r="CA46" s="12">
        <v>0.121</v>
      </c>
      <c r="CB46" s="12">
        <v>0.11700000000000001</v>
      </c>
      <c r="CC46" s="12">
        <v>0.111</v>
      </c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>
        <v>0.126</v>
      </c>
      <c r="BY47" s="12">
        <v>0.125</v>
      </c>
      <c r="BZ47" s="12">
        <v>0.12</v>
      </c>
      <c r="CA47" s="12">
        <v>0.121</v>
      </c>
      <c r="CB47" s="12">
        <v>0.11700000000000001</v>
      </c>
      <c r="CC47" s="12">
        <v>0.111</v>
      </c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>
        <v>0.126</v>
      </c>
      <c r="BY48" s="12">
        <v>0.125</v>
      </c>
      <c r="BZ48" s="12">
        <v>0.12</v>
      </c>
      <c r="CA48" s="12">
        <v>0.121</v>
      </c>
      <c r="CB48" s="12">
        <v>0.11700000000000001</v>
      </c>
      <c r="CC48" s="12">
        <v>0.111</v>
      </c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>
        <v>0.127</v>
      </c>
      <c r="BY49" s="12">
        <v>0.125</v>
      </c>
      <c r="BZ49" s="12">
        <v>0.121</v>
      </c>
      <c r="CA49" s="12">
        <v>0.121</v>
      </c>
      <c r="CB49" s="12">
        <v>0.11700000000000001</v>
      </c>
      <c r="CC49" s="12">
        <v>0.111</v>
      </c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>
        <v>0.127</v>
      </c>
      <c r="BY50" s="12">
        <v>0.125</v>
      </c>
      <c r="BZ50" s="12">
        <v>0.12</v>
      </c>
      <c r="CA50" s="12">
        <v>0.121</v>
      </c>
      <c r="CB50" s="12">
        <v>0.11700000000000001</v>
      </c>
      <c r="CC50" s="12">
        <v>0.111</v>
      </c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>
        <v>0.127</v>
      </c>
      <c r="BY51" s="12">
        <v>0.125</v>
      </c>
      <c r="BZ51" s="12">
        <v>0.12</v>
      </c>
      <c r="CA51" s="12">
        <v>0.121</v>
      </c>
      <c r="CB51" s="12">
        <v>0.11700000000000001</v>
      </c>
      <c r="CC51" s="12">
        <v>0.111</v>
      </c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>
        <v>0.127</v>
      </c>
      <c r="BY52" s="12">
        <v>0.125</v>
      </c>
      <c r="BZ52" s="12">
        <v>0.12</v>
      </c>
      <c r="CA52" s="12">
        <v>0.121</v>
      </c>
      <c r="CB52" s="12">
        <v>0.11700000000000001</v>
      </c>
      <c r="CC52" s="12">
        <v>0.111</v>
      </c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>
        <v>0.127</v>
      </c>
      <c r="BY53" s="12">
        <v>0.125</v>
      </c>
      <c r="BZ53" s="12">
        <v>0.12</v>
      </c>
      <c r="CA53" s="12">
        <v>0.121</v>
      </c>
      <c r="CB53" s="12">
        <v>0.11700000000000001</v>
      </c>
      <c r="CC53" s="12">
        <v>0.112</v>
      </c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>
        <v>0.127</v>
      </c>
      <c r="BY54" s="12">
        <v>0.125</v>
      </c>
      <c r="BZ54" s="12">
        <v>0.12</v>
      </c>
      <c r="CA54" s="12">
        <v>0.121</v>
      </c>
      <c r="CB54" s="12">
        <v>0.11700000000000001</v>
      </c>
      <c r="CC54" s="12">
        <v>0.111</v>
      </c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>
        <v>0.127</v>
      </c>
      <c r="BY55" s="12">
        <v>0.125</v>
      </c>
      <c r="BZ55" s="12">
        <v>0.12</v>
      </c>
      <c r="CA55" s="12">
        <v>0.121</v>
      </c>
      <c r="CB55" s="12">
        <v>0.11700000000000001</v>
      </c>
      <c r="CC55" s="12">
        <v>0.111</v>
      </c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>
        <v>0.127</v>
      </c>
      <c r="BY56" s="12">
        <v>0.125</v>
      </c>
      <c r="BZ56" s="12">
        <v>0.12</v>
      </c>
      <c r="CA56" s="12">
        <v>0.121</v>
      </c>
      <c r="CB56" s="12">
        <v>0.11700000000000001</v>
      </c>
      <c r="CC56" s="12">
        <v>0.111</v>
      </c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>
        <v>0.127</v>
      </c>
      <c r="BY57" s="12">
        <v>0.125</v>
      </c>
      <c r="BZ57" s="12">
        <v>0.12</v>
      </c>
      <c r="CA57" s="12">
        <v>0.121</v>
      </c>
      <c r="CB57" s="12">
        <v>0.11700000000000001</v>
      </c>
      <c r="CC57" s="12">
        <v>0.111</v>
      </c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>
        <v>0.127</v>
      </c>
      <c r="BY58" s="12">
        <v>0.125</v>
      </c>
      <c r="BZ58" s="12">
        <v>0.12</v>
      </c>
      <c r="CA58" s="12">
        <v>0.121</v>
      </c>
      <c r="CB58" s="12">
        <v>0.11700000000000001</v>
      </c>
      <c r="CC58" s="12">
        <v>0.111</v>
      </c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>
        <v>0.127</v>
      </c>
      <c r="BY59" s="12">
        <v>0.125</v>
      </c>
      <c r="BZ59" s="12">
        <v>0.12</v>
      </c>
      <c r="CA59" s="12">
        <v>0.121</v>
      </c>
      <c r="CB59" s="12">
        <v>0.11700000000000001</v>
      </c>
      <c r="CC59" s="12">
        <v>0.111</v>
      </c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>
        <v>0.127</v>
      </c>
      <c r="BY60" s="12">
        <v>0.125</v>
      </c>
      <c r="BZ60" s="12">
        <v>0.12</v>
      </c>
      <c r="CA60" s="12">
        <v>0.121</v>
      </c>
      <c r="CB60" s="12">
        <v>0.11700000000000001</v>
      </c>
      <c r="CC60" s="12">
        <v>0.111</v>
      </c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>
        <v>0.127</v>
      </c>
      <c r="BY61" s="12">
        <v>0.125</v>
      </c>
      <c r="BZ61" s="12">
        <v>0.12</v>
      </c>
      <c r="CA61" s="12">
        <v>0.121</v>
      </c>
      <c r="CB61" s="12">
        <v>0.11700000000000001</v>
      </c>
      <c r="CC61" s="12">
        <v>0.111</v>
      </c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>
        <v>0.127</v>
      </c>
      <c r="BY62" s="12">
        <v>0.125</v>
      </c>
      <c r="BZ62" s="12">
        <v>0.12</v>
      </c>
      <c r="CA62" s="12">
        <v>0.121</v>
      </c>
      <c r="CB62" s="12">
        <v>0.11700000000000001</v>
      </c>
      <c r="CC62" s="12">
        <v>0.112</v>
      </c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>
        <v>0.127</v>
      </c>
      <c r="BY63" s="12">
        <v>0.125</v>
      </c>
      <c r="BZ63" s="12">
        <v>0.12</v>
      </c>
      <c r="CA63" s="12">
        <v>0.121</v>
      </c>
      <c r="CB63" s="12">
        <v>0.11700000000000001</v>
      </c>
      <c r="CC63" s="12">
        <v>0.111</v>
      </c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>
        <v>0.127</v>
      </c>
      <c r="BY64" s="12">
        <v>0.125</v>
      </c>
      <c r="BZ64" s="12">
        <v>0.12</v>
      </c>
      <c r="CA64" s="12">
        <v>0.121</v>
      </c>
      <c r="CB64" s="12">
        <v>0.11700000000000001</v>
      </c>
      <c r="CC64" s="12">
        <v>0.111</v>
      </c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>
        <v>0.127</v>
      </c>
      <c r="BY65" s="12">
        <v>0.125</v>
      </c>
      <c r="BZ65" s="12">
        <v>0.12</v>
      </c>
      <c r="CA65" s="12">
        <v>0.121</v>
      </c>
      <c r="CB65" s="12">
        <v>0.11700000000000001</v>
      </c>
      <c r="CC65" s="12">
        <v>0.111</v>
      </c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>
        <v>0.127</v>
      </c>
      <c r="BY66" s="12">
        <v>0.125</v>
      </c>
      <c r="BZ66" s="12">
        <v>0.12</v>
      </c>
      <c r="CA66" s="12">
        <v>0.121</v>
      </c>
      <c r="CB66" s="12">
        <v>0.11700000000000001</v>
      </c>
      <c r="CC66" s="12">
        <v>0.111</v>
      </c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>
        <v>0.127</v>
      </c>
      <c r="BY67" s="12">
        <v>0.125</v>
      </c>
      <c r="BZ67" s="12">
        <v>0.12</v>
      </c>
      <c r="CA67" s="12">
        <v>0.121</v>
      </c>
      <c r="CB67" s="12">
        <v>0.11700000000000001</v>
      </c>
      <c r="CC67" s="12">
        <v>0.111</v>
      </c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>
        <v>0.127</v>
      </c>
      <c r="BY68" s="12">
        <v>0.125</v>
      </c>
      <c r="BZ68" s="12">
        <v>0.12</v>
      </c>
      <c r="CA68" s="12">
        <v>0.121</v>
      </c>
      <c r="CB68" s="12">
        <v>0.11700000000000001</v>
      </c>
      <c r="CC68" s="12">
        <v>0.112</v>
      </c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>
        <v>0.127</v>
      </c>
      <c r="BY69" s="12">
        <v>0.125</v>
      </c>
      <c r="BZ69" s="12">
        <v>0.12</v>
      </c>
      <c r="CA69" s="12">
        <v>0.121</v>
      </c>
      <c r="CB69" s="12">
        <v>0.11700000000000001</v>
      </c>
      <c r="CC69" s="12">
        <v>0.112</v>
      </c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>
        <v>0.127</v>
      </c>
      <c r="BY70" s="12">
        <v>0.125</v>
      </c>
      <c r="BZ70" s="12">
        <v>0.121</v>
      </c>
      <c r="CA70" s="12">
        <v>0.121</v>
      </c>
      <c r="CB70" s="12">
        <v>0.11700000000000001</v>
      </c>
      <c r="CC70" s="12">
        <v>0.112</v>
      </c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>
        <v>0.127</v>
      </c>
      <c r="BY71" s="12">
        <v>0.125</v>
      </c>
      <c r="BZ71" s="12">
        <v>0.121</v>
      </c>
      <c r="CA71" s="12">
        <v>0.121</v>
      </c>
      <c r="CB71" s="12">
        <v>0.11700000000000001</v>
      </c>
      <c r="CC71" s="12">
        <v>0.111</v>
      </c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>
        <v>0.127</v>
      </c>
      <c r="BY72" s="12">
        <v>0.125</v>
      </c>
      <c r="BZ72" s="12">
        <v>0.12</v>
      </c>
      <c r="CA72" s="12">
        <v>0.121</v>
      </c>
      <c r="CB72" s="12">
        <v>0.11700000000000001</v>
      </c>
      <c r="CC72" s="12">
        <v>0.111</v>
      </c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>
        <v>0.127</v>
      </c>
      <c r="BY73" s="12">
        <v>0.125</v>
      </c>
      <c r="BZ73" s="12">
        <v>0.12</v>
      </c>
      <c r="CA73" s="12">
        <v>0.121</v>
      </c>
      <c r="CB73" s="12">
        <v>0.11700000000000001</v>
      </c>
      <c r="CC73" s="12">
        <v>0.112</v>
      </c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>
        <v>0.127</v>
      </c>
      <c r="BY74" s="12">
        <v>0.125</v>
      </c>
      <c r="BZ74" s="12">
        <v>0.12</v>
      </c>
      <c r="CA74" s="12">
        <v>0.121</v>
      </c>
      <c r="CB74" s="12">
        <v>0.11799999999999999</v>
      </c>
      <c r="CC74" s="12">
        <v>0.112</v>
      </c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>
        <v>0.127</v>
      </c>
      <c r="BY75" s="12">
        <v>0.125</v>
      </c>
      <c r="BZ75" s="12">
        <v>0.12</v>
      </c>
      <c r="CA75" s="12">
        <v>0.121</v>
      </c>
      <c r="CB75" s="12">
        <v>0.11700000000000001</v>
      </c>
      <c r="CC75" s="12">
        <v>0.111</v>
      </c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>
        <v>0.127</v>
      </c>
      <c r="BY76" s="12">
        <v>0.125</v>
      </c>
      <c r="BZ76" s="12">
        <v>0.12</v>
      </c>
      <c r="CA76" s="12">
        <v>0.121</v>
      </c>
      <c r="CB76" s="12">
        <v>0.11700000000000001</v>
      </c>
      <c r="CC76" s="12">
        <v>0.112</v>
      </c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>
        <v>0.127</v>
      </c>
      <c r="BY77" s="12">
        <v>0.125</v>
      </c>
      <c r="BZ77" s="12">
        <v>0.12</v>
      </c>
      <c r="CA77" s="12">
        <v>0.121</v>
      </c>
      <c r="CB77" s="12">
        <v>0.11700000000000001</v>
      </c>
      <c r="CC77" s="12">
        <v>0.112</v>
      </c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>
        <v>0.127</v>
      </c>
      <c r="BY78" s="12">
        <v>0.125</v>
      </c>
      <c r="BZ78" s="12">
        <v>0.121</v>
      </c>
      <c r="CA78" s="12">
        <v>0.121</v>
      </c>
      <c r="CB78" s="12">
        <v>0.11700000000000001</v>
      </c>
      <c r="CC78" s="12">
        <v>0.112</v>
      </c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>
        <v>0.127</v>
      </c>
      <c r="BY79" s="12">
        <v>0.125</v>
      </c>
      <c r="BZ79" s="12">
        <v>0.12</v>
      </c>
      <c r="CA79" s="12">
        <v>0.121</v>
      </c>
      <c r="CB79" s="12">
        <v>0.11700000000000001</v>
      </c>
      <c r="CC79" s="12">
        <v>0.112</v>
      </c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>
        <v>0.127</v>
      </c>
      <c r="BY80" s="12">
        <v>0.125</v>
      </c>
      <c r="BZ80" s="12">
        <v>0.12</v>
      </c>
      <c r="CA80" s="12">
        <v>0.121</v>
      </c>
      <c r="CB80" s="12">
        <v>0.11700000000000001</v>
      </c>
      <c r="CC80" s="12">
        <v>0.112</v>
      </c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>
        <v>0.127</v>
      </c>
      <c r="BY81" s="12">
        <v>0.125</v>
      </c>
      <c r="BZ81" s="12">
        <v>0.121</v>
      </c>
      <c r="CA81" s="12">
        <v>0.121</v>
      </c>
      <c r="CB81" s="12">
        <v>0.11700000000000001</v>
      </c>
      <c r="CC81" s="12">
        <v>0.112</v>
      </c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>
        <v>0.127</v>
      </c>
      <c r="BY82" s="12">
        <v>0.125</v>
      </c>
      <c r="BZ82" s="12">
        <v>0.121</v>
      </c>
      <c r="CA82" s="12">
        <v>0.121</v>
      </c>
      <c r="CB82" s="12">
        <v>0.11799999999999999</v>
      </c>
      <c r="CC82" s="12">
        <v>0.112</v>
      </c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>
        <v>0.127</v>
      </c>
      <c r="BY83" s="12">
        <v>0.125</v>
      </c>
      <c r="BZ83" s="12">
        <v>0.12</v>
      </c>
      <c r="CA83" s="12">
        <v>0.121</v>
      </c>
      <c r="CB83" s="12">
        <v>0.11700000000000001</v>
      </c>
      <c r="CC83" s="12">
        <v>0.112</v>
      </c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>
        <v>0.127</v>
      </c>
      <c r="BY84" s="12">
        <v>0.125</v>
      </c>
      <c r="BZ84" s="12">
        <v>0.12</v>
      </c>
      <c r="CA84" s="12">
        <v>0.121</v>
      </c>
      <c r="CB84" s="12">
        <v>0.11799999999999999</v>
      </c>
      <c r="CC84" s="12">
        <v>0.112</v>
      </c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>
        <v>0.127</v>
      </c>
      <c r="BY85" s="12">
        <v>0.125</v>
      </c>
      <c r="BZ85" s="12">
        <v>0.12</v>
      </c>
      <c r="CA85" s="12">
        <v>0.121</v>
      </c>
      <c r="CB85" s="12">
        <v>0.11799999999999999</v>
      </c>
      <c r="CC85" s="12">
        <v>0.112</v>
      </c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>
        <v>0.127</v>
      </c>
      <c r="BY86" s="12">
        <v>0.125</v>
      </c>
      <c r="BZ86" s="12">
        <v>0.121</v>
      </c>
      <c r="CA86" s="12">
        <v>0.121</v>
      </c>
      <c r="CB86" s="12">
        <v>0.11799999999999999</v>
      </c>
      <c r="CC86" s="12">
        <v>0.112</v>
      </c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>
        <v>-1.92</v>
      </c>
      <c r="D115" s="18">
        <v>3.12</v>
      </c>
      <c r="E115" s="18">
        <v>2.04</v>
      </c>
      <c r="F115" s="18">
        <v>0.84</v>
      </c>
      <c r="G115" s="18">
        <v>-1.32</v>
      </c>
      <c r="H115" s="18">
        <v>-2.16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>
        <v>0.69599999999999995</v>
      </c>
      <c r="D116" s="17">
        <v>0.83299999999999996</v>
      </c>
      <c r="E116" s="17">
        <v>0.67500000000000004</v>
      </c>
      <c r="F116" s="17">
        <v>0.72099999999999997</v>
      </c>
      <c r="G116" s="17">
        <v>0.94499999999999995</v>
      </c>
      <c r="H116" s="17">
        <v>0.81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9">
        <v>2.1412037037037038E-3</v>
      </c>
      <c r="D117" s="19">
        <v>1.1574074074074073E-4</v>
      </c>
      <c r="E117" s="19">
        <v>1.2152777777777778E-3</v>
      </c>
      <c r="F117" s="19">
        <v>8.6805555555555551E-4</v>
      </c>
      <c r="G117" s="19">
        <v>6.3657407407407402E-4</v>
      </c>
      <c r="H117" s="19">
        <v>3.4722222222222224E-4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26">
        <v>2.4189814814814816E-3</v>
      </c>
      <c r="D118" s="26">
        <v>3.4722222222222222E-5</v>
      </c>
      <c r="E118" s="26">
        <v>1.0185185185185186E-3</v>
      </c>
      <c r="F118" s="26">
        <v>6.018518518518519E-4</v>
      </c>
      <c r="G118" s="26">
        <v>3.8194444444444446E-4</v>
      </c>
      <c r="H118" s="26">
        <v>4.1666666666666669E-4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B111:B114"/>
    <mergeCell ref="B115:B118"/>
    <mergeCell ref="B119:B122"/>
    <mergeCell ref="BX25:BY25"/>
    <mergeCell ref="BZ25:CA25"/>
    <mergeCell ref="B107:B110"/>
    <mergeCell ref="CB25:CC25"/>
    <mergeCell ref="B91:B94"/>
    <mergeCell ref="B95:B98"/>
    <mergeCell ref="B99:B102"/>
    <mergeCell ref="B103:B106"/>
  </mergeCells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9D5E5-C14B-C94E-BA9D-FE848A2833A4}">
  <dimension ref="A1:L19"/>
  <sheetViews>
    <sheetView topLeftCell="A11" workbookViewId="0">
      <selection activeCell="M47" sqref="M47"/>
    </sheetView>
  </sheetViews>
  <sheetFormatPr baseColWidth="10" defaultRowHeight="13" x14ac:dyDescent="0.15"/>
  <cols>
    <col min="1" max="2" width="10.83203125" style="14"/>
    <col min="3" max="3" width="12.33203125" style="14" bestFit="1" customWidth="1"/>
    <col min="4" max="4" width="18" style="14" bestFit="1" customWidth="1"/>
    <col min="5" max="16384" width="10.83203125" style="14"/>
  </cols>
  <sheetData>
    <row r="1" spans="1:12" x14ac:dyDescent="0.15">
      <c r="A1" s="14" t="s">
        <v>174</v>
      </c>
    </row>
    <row r="2" spans="1:12" x14ac:dyDescent="0.15">
      <c r="A2" s="27" t="s">
        <v>4</v>
      </c>
      <c r="C2" s="27" t="s">
        <v>173</v>
      </c>
      <c r="D2" s="27" t="s">
        <v>172</v>
      </c>
      <c r="E2" s="27" t="s">
        <v>171</v>
      </c>
      <c r="F2" s="27" t="s">
        <v>170</v>
      </c>
      <c r="G2" s="27"/>
    </row>
    <row r="3" spans="1:12" x14ac:dyDescent="0.15">
      <c r="A3" s="14">
        <v>0</v>
      </c>
      <c r="B3" s="14">
        <v>1</v>
      </c>
      <c r="C3" s="14">
        <f>GapA_free_untreated!CG21</f>
        <v>2.3464285714285709E-3</v>
      </c>
      <c r="D3" s="14">
        <f t="shared" ref="D3:D18" si="0">(C3/$C$3)*100</f>
        <v>100</v>
      </c>
    </row>
    <row r="4" spans="1:12" x14ac:dyDescent="0.15">
      <c r="A4" s="14">
        <v>30</v>
      </c>
      <c r="B4" s="14">
        <v>1</v>
      </c>
      <c r="C4" s="14">
        <f>GapA_free_P30!AU22</f>
        <v>1.6351648351648354E-3</v>
      </c>
      <c r="D4" s="14">
        <f t="shared" si="0"/>
        <v>69.687390235335471</v>
      </c>
    </row>
    <row r="5" spans="1:12" x14ac:dyDescent="0.15">
      <c r="B5" s="14">
        <v>2</v>
      </c>
      <c r="C5" s="14">
        <f>GapA_free_P30!AW22</f>
        <v>1.9005494505494509E-3</v>
      </c>
      <c r="D5" s="14">
        <f t="shared" si="0"/>
        <v>80.99754127151391</v>
      </c>
      <c r="E5" s="14">
        <f>AVERAGE(D4:D6)</f>
        <v>80.857042500878151</v>
      </c>
      <c r="F5" s="14">
        <f>_xlfn.STDEV.P(D4:D6)</f>
        <v>9.0631690272941405</v>
      </c>
    </row>
    <row r="6" spans="1:12" x14ac:dyDescent="0.15">
      <c r="B6" s="14">
        <v>3</v>
      </c>
      <c r="C6" s="14">
        <f>GapA_free_P30!AY22</f>
        <v>2.1560439560439561E-3</v>
      </c>
      <c r="D6" s="14">
        <f t="shared" si="0"/>
        <v>91.886195995785059</v>
      </c>
      <c r="J6" s="14">
        <v>0</v>
      </c>
      <c r="K6" s="14">
        <v>100</v>
      </c>
      <c r="L6" s="14">
        <v>0</v>
      </c>
    </row>
    <row r="7" spans="1:12" x14ac:dyDescent="0.15">
      <c r="A7" s="14">
        <v>60</v>
      </c>
      <c r="B7" s="14">
        <v>1</v>
      </c>
      <c r="C7" s="14">
        <f>GapA_free_P60!BA22</f>
        <v>1.1406593406593408E-3</v>
      </c>
      <c r="D7" s="14">
        <f t="shared" si="0"/>
        <v>48.612574639971918</v>
      </c>
      <c r="J7" s="14">
        <v>30</v>
      </c>
      <c r="K7" s="14">
        <f>E5</f>
        <v>80.857042500878151</v>
      </c>
      <c r="L7" s="14">
        <f>F5</f>
        <v>9.0631690272941405</v>
      </c>
    </row>
    <row r="8" spans="1:12" x14ac:dyDescent="0.15">
      <c r="B8" s="14">
        <v>2</v>
      </c>
      <c r="C8" s="14">
        <f>GapA_free_P60!BC22</f>
        <v>1.3945054945054948E-3</v>
      </c>
      <c r="D8" s="14">
        <f t="shared" si="0"/>
        <v>59.430979978925215</v>
      </c>
      <c r="E8" s="14">
        <f>AVERAGE(D7:D9)</f>
        <v>56.464894821059225</v>
      </c>
      <c r="F8" s="14">
        <f>_xlfn.STDEV.P(D7:D9)</f>
        <v>5.6074915988101273</v>
      </c>
      <c r="J8" s="14">
        <v>60</v>
      </c>
      <c r="K8" s="14">
        <f>E8</f>
        <v>56.464894821059225</v>
      </c>
      <c r="L8" s="14">
        <f>F8</f>
        <v>5.6074915988101273</v>
      </c>
    </row>
    <row r="9" spans="1:12" x14ac:dyDescent="0.15">
      <c r="B9" s="14">
        <v>3</v>
      </c>
      <c r="C9" s="14">
        <f>GapA_free_P60!BE22</f>
        <v>1.4395604395604396E-3</v>
      </c>
      <c r="D9" s="14">
        <f t="shared" si="0"/>
        <v>61.351129844280536</v>
      </c>
      <c r="J9" s="14">
        <v>90</v>
      </c>
      <c r="K9" s="14">
        <f>E11</f>
        <v>10.339569447093917</v>
      </c>
      <c r="L9" s="14">
        <f>F11</f>
        <v>1.7750419330255076</v>
      </c>
    </row>
    <row r="10" spans="1:12" x14ac:dyDescent="0.15">
      <c r="A10" s="14">
        <v>90</v>
      </c>
      <c r="B10" s="14">
        <v>1</v>
      </c>
      <c r="C10" s="14">
        <f>GapA_free_P90!BG22</f>
        <v>2.6990481226864098E-4</v>
      </c>
      <c r="D10" s="14">
        <f t="shared" si="0"/>
        <v>11.502792608100378</v>
      </c>
      <c r="J10" s="14">
        <v>120</v>
      </c>
      <c r="K10" s="14">
        <f>E14</f>
        <v>7.9495680492471337</v>
      </c>
      <c r="L10" s="14">
        <f>F14</f>
        <v>2.3065123557021456</v>
      </c>
    </row>
    <row r="11" spans="1:12" x14ac:dyDescent="0.15">
      <c r="B11" s="14">
        <v>2</v>
      </c>
      <c r="C11" s="14">
        <f>GapA_free_P90!BI22</f>
        <v>2.7416710735060819E-4</v>
      </c>
      <c r="D11" s="14">
        <f t="shared" si="0"/>
        <v>11.684442931228357</v>
      </c>
      <c r="E11" s="14">
        <f>AVERAGE(D10:D12)</f>
        <v>10.339569447093917</v>
      </c>
      <c r="F11" s="14">
        <f>_xlfn.STDEV.P(D10:D12)</f>
        <v>1.7750419330255076</v>
      </c>
      <c r="J11" s="14">
        <v>180</v>
      </c>
      <c r="K11" s="14">
        <f>E17</f>
        <v>0.13447232357282138</v>
      </c>
      <c r="L11" s="14">
        <f>F17</f>
        <v>3.2949821472942342E-2</v>
      </c>
    </row>
    <row r="12" spans="1:12" x14ac:dyDescent="0.15">
      <c r="B12" s="14">
        <v>3</v>
      </c>
      <c r="C12" s="14">
        <f>GapA_free_P90!BK22</f>
        <v>1.8375991538868323E-4</v>
      </c>
      <c r="D12" s="14">
        <f t="shared" si="0"/>
        <v>7.8314728019530158</v>
      </c>
    </row>
    <row r="13" spans="1:12" x14ac:dyDescent="0.15">
      <c r="A13" s="14">
        <v>120</v>
      </c>
      <c r="B13" s="14">
        <v>1</v>
      </c>
      <c r="C13" s="14">
        <f>'Plate 1 - P120'!BM22</f>
        <v>2.4101004759386567E-4</v>
      </c>
      <c r="D13" s="14">
        <f t="shared" si="0"/>
        <v>10.271356670667032</v>
      </c>
    </row>
    <row r="14" spans="1:12" x14ac:dyDescent="0.15">
      <c r="B14" s="14">
        <v>2</v>
      </c>
      <c r="C14" s="14">
        <f>'Plate 1 - P120'!BQ22</f>
        <v>1.1273400317292433E-4</v>
      </c>
      <c r="D14" s="14">
        <f t="shared" si="0"/>
        <v>4.8044932859084959</v>
      </c>
      <c r="E14" s="14">
        <f>AVERAGE(D13:D15)</f>
        <v>7.9495680492471337</v>
      </c>
      <c r="F14" s="14">
        <f>_xlfn.STDEV.P(D13:D15)</f>
        <v>2.3065123557021456</v>
      </c>
    </row>
    <row r="15" spans="1:12" x14ac:dyDescent="0.15">
      <c r="B15" s="14">
        <v>3</v>
      </c>
      <c r="C15" s="14">
        <f>GapA_free_untreated!CE21</f>
        <v>2.0584875727128497E-4</v>
      </c>
      <c r="D15" s="14">
        <f t="shared" si="0"/>
        <v>8.7728541911658748</v>
      </c>
    </row>
    <row r="16" spans="1:12" x14ac:dyDescent="0.15">
      <c r="A16" s="14">
        <v>180</v>
      </c>
      <c r="B16" s="14">
        <v>1</v>
      </c>
      <c r="C16" s="14">
        <f>GapA_free_P180!BS22</f>
        <v>4.0560549973559005E-6</v>
      </c>
      <c r="D16" s="14">
        <f t="shared" si="0"/>
        <v>0.17286079136372182</v>
      </c>
    </row>
    <row r="17" spans="1:6" x14ac:dyDescent="0.15">
      <c r="B17" s="14">
        <v>2</v>
      </c>
      <c r="C17" s="14">
        <f>GapA_free_P180!BU22</f>
        <v>3.2416710735060842E-6</v>
      </c>
      <c r="D17" s="14">
        <f t="shared" si="0"/>
        <v>0.13815340952537347</v>
      </c>
      <c r="E17" s="14">
        <f>AVERAGE(D16:D18)</f>
        <v>0.13447232357282138</v>
      </c>
      <c r="F17" s="14">
        <f>_xlfn.STDEV.P(D16:D18)</f>
        <v>3.2949821472942342E-2</v>
      </c>
    </row>
    <row r="18" spans="1:6" x14ac:dyDescent="0.15">
      <c r="B18" s="14">
        <v>3</v>
      </c>
      <c r="C18" s="14">
        <f>GapA_free_P180!BW22</f>
        <v>2.1681649920676914E-6</v>
      </c>
      <c r="D18" s="14">
        <f t="shared" si="0"/>
        <v>9.2402769829368903E-2</v>
      </c>
    </row>
    <row r="19" spans="1:6" x14ac:dyDescent="0.15">
      <c r="A19" s="14">
        <v>300</v>
      </c>
      <c r="C19" s="14">
        <v>0</v>
      </c>
      <c r="D19" s="14">
        <v>0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217A4-5239-3945-B8A1-0E3BE75C7080}">
  <dimension ref="A1:D14"/>
  <sheetViews>
    <sheetView workbookViewId="0">
      <selection activeCell="B1" sqref="B1:D2"/>
    </sheetView>
  </sheetViews>
  <sheetFormatPr baseColWidth="10" defaultRowHeight="16" x14ac:dyDescent="0.2"/>
  <cols>
    <col min="1" max="1" width="10.83203125" style="28"/>
    <col min="2" max="2" width="16.6640625" style="28" bestFit="1" customWidth="1"/>
    <col min="3" max="3" width="18.33203125" style="28" bestFit="1" customWidth="1"/>
    <col min="4" max="16384" width="10.83203125" style="28"/>
  </cols>
  <sheetData>
    <row r="1" spans="1:4" x14ac:dyDescent="0.2">
      <c r="B1" s="36" t="s">
        <v>176</v>
      </c>
      <c r="C1" s="36"/>
      <c r="D1" s="36"/>
    </row>
    <row r="2" spans="1:4" x14ac:dyDescent="0.2">
      <c r="B2" s="29" t="s">
        <v>175</v>
      </c>
      <c r="C2" s="29" t="s">
        <v>172</v>
      </c>
      <c r="D2" s="28" t="s">
        <v>170</v>
      </c>
    </row>
    <row r="3" spans="1:4" x14ac:dyDescent="0.2">
      <c r="A3" s="28" t="s">
        <v>174</v>
      </c>
      <c r="B3" s="28">
        <v>0</v>
      </c>
      <c r="C3" s="28">
        <v>100</v>
      </c>
      <c r="D3" s="28">
        <v>0</v>
      </c>
    </row>
    <row r="4" spans="1:4" x14ac:dyDescent="0.2">
      <c r="B4" s="28">
        <v>180</v>
      </c>
      <c r="C4" s="28">
        <f>[1]Tabelle3!$C$15</f>
        <v>97.170179547228727</v>
      </c>
      <c r="D4" s="28">
        <f>[1]Tabelle3!$D$15</f>
        <v>9.088382850280837</v>
      </c>
    </row>
    <row r="5" spans="1:4" x14ac:dyDescent="0.2">
      <c r="B5" s="28">
        <v>900</v>
      </c>
      <c r="C5" s="28">
        <f>[2]Tabelle1!D4</f>
        <v>78.473413379073762</v>
      </c>
      <c r="D5" s="28">
        <f>[2]Tabelle1!E4</f>
        <v>3.01353549527831</v>
      </c>
    </row>
    <row r="6" spans="1:4" x14ac:dyDescent="0.2">
      <c r="B6" s="28">
        <v>2100</v>
      </c>
      <c r="C6" s="28">
        <f>[2]Tabelle1!D7</f>
        <v>49.19954259576901</v>
      </c>
      <c r="D6" s="28">
        <f>[2]Tabelle1!E7</f>
        <v>3.7672990250641223</v>
      </c>
    </row>
    <row r="7" spans="1:4" x14ac:dyDescent="0.2">
      <c r="B7" s="36" t="s">
        <v>177</v>
      </c>
      <c r="C7" s="36"/>
      <c r="D7" s="36"/>
    </row>
    <row r="8" spans="1:4" x14ac:dyDescent="0.2">
      <c r="B8" s="28">
        <v>0</v>
      </c>
      <c r="C8" s="28">
        <v>100</v>
      </c>
      <c r="D8" s="28">
        <v>0</v>
      </c>
    </row>
    <row r="9" spans="1:4" x14ac:dyDescent="0.2">
      <c r="B9" s="28">
        <v>30</v>
      </c>
      <c r="C9" s="28">
        <f>GapA_free_stability!K7</f>
        <v>80.857042500878151</v>
      </c>
      <c r="D9" s="28">
        <f>GapA_free_stability!L7</f>
        <v>9.0631690272941405</v>
      </c>
    </row>
    <row r="10" spans="1:4" x14ac:dyDescent="0.2">
      <c r="B10" s="28">
        <v>60</v>
      </c>
      <c r="C10" s="28">
        <f>GapA_free_stability!K8</f>
        <v>56.464894821059225</v>
      </c>
      <c r="D10" s="28">
        <f>GapA_free_stability!L8</f>
        <v>5.6074915988101273</v>
      </c>
    </row>
    <row r="11" spans="1:4" x14ac:dyDescent="0.2">
      <c r="B11" s="28">
        <v>90</v>
      </c>
      <c r="C11" s="28">
        <f>GapA_free_stability!K9</f>
        <v>10.339569447093917</v>
      </c>
      <c r="D11" s="28">
        <f>GapA_free_stability!L9</f>
        <v>1.7750419330255076</v>
      </c>
    </row>
    <row r="12" spans="1:4" x14ac:dyDescent="0.2">
      <c r="B12" s="28">
        <v>120</v>
      </c>
      <c r="C12" s="28">
        <f>GapA_free_stability!K10</f>
        <v>7.9495680492471337</v>
      </c>
      <c r="D12" s="28">
        <f>GapA_free_stability!L10</f>
        <v>2.3065123557021456</v>
      </c>
    </row>
    <row r="13" spans="1:4" x14ac:dyDescent="0.2">
      <c r="B13" s="28">
        <v>180</v>
      </c>
      <c r="C13" s="28">
        <f>GapA_free_stability!K11</f>
        <v>0.13447232357282138</v>
      </c>
      <c r="D13" s="28">
        <f>GapA_free_stability!L11</f>
        <v>3.2949821472942342E-2</v>
      </c>
    </row>
    <row r="14" spans="1:4" x14ac:dyDescent="0.2">
      <c r="B14" s="28">
        <v>300</v>
      </c>
      <c r="C14" s="28">
        <v>0</v>
      </c>
      <c r="D14" s="28">
        <v>0</v>
      </c>
    </row>
  </sheetData>
  <mergeCells count="2">
    <mergeCell ref="B1:D1"/>
    <mergeCell ref="B7:D7"/>
  </mergeCells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29C0-2FBE-C84D-9922-1539D28C6F81}">
  <dimension ref="A1:D9"/>
  <sheetViews>
    <sheetView tabSelected="1" workbookViewId="0">
      <selection activeCell="D21" sqref="D21"/>
    </sheetView>
  </sheetViews>
  <sheetFormatPr baseColWidth="10" defaultRowHeight="16" x14ac:dyDescent="0.2"/>
  <cols>
    <col min="1" max="1" width="10.83203125" style="28"/>
    <col min="2" max="3" width="15.33203125" style="28" bestFit="1" customWidth="1"/>
    <col min="4" max="16384" width="10.83203125" style="28"/>
  </cols>
  <sheetData>
    <row r="1" spans="1:4" x14ac:dyDescent="0.2">
      <c r="B1" s="28" t="s">
        <v>180</v>
      </c>
      <c r="D1" s="30">
        <v>0.7</v>
      </c>
    </row>
    <row r="2" spans="1:4" x14ac:dyDescent="0.2">
      <c r="B2" s="29" t="s">
        <v>179</v>
      </c>
      <c r="D2" s="28">
        <f>((70-100.43)/-0.0244)</f>
        <v>1247.1311475409839</v>
      </c>
    </row>
    <row r="3" spans="1:4" x14ac:dyDescent="0.2">
      <c r="A3" s="28">
        <f>GapA_stability!B5</f>
        <v>900</v>
      </c>
      <c r="B3" s="28">
        <f>GapA_stability!C5</f>
        <v>78.473413379073762</v>
      </c>
    </row>
    <row r="4" spans="1:4" x14ac:dyDescent="0.2">
      <c r="A4" s="28">
        <f>GapA_stability!B6</f>
        <v>2100</v>
      </c>
      <c r="B4" s="28">
        <f>GapA_stability!C6</f>
        <v>49.19954259576901</v>
      </c>
    </row>
    <row r="5" spans="1:4" x14ac:dyDescent="0.2">
      <c r="C5" s="28" t="s">
        <v>178</v>
      </c>
    </row>
    <row r="6" spans="1:4" x14ac:dyDescent="0.2">
      <c r="B6" s="28" t="s">
        <v>181</v>
      </c>
      <c r="C6" s="28">
        <f>D2/D8</f>
        <v>28.767158469945365</v>
      </c>
    </row>
    <row r="7" spans="1:4" x14ac:dyDescent="0.2">
      <c r="B7" s="29" t="s">
        <v>179</v>
      </c>
      <c r="D7" s="30">
        <v>0.7</v>
      </c>
    </row>
    <row r="8" spans="1:4" x14ac:dyDescent="0.2">
      <c r="A8" s="28">
        <v>30</v>
      </c>
      <c r="B8" s="28">
        <f>GapA_stability!$C$9</f>
        <v>80.857042500878151</v>
      </c>
      <c r="D8" s="28">
        <f>((70-105.25)/-0.8131)</f>
        <v>43.352601156069362</v>
      </c>
    </row>
    <row r="9" spans="1:4" x14ac:dyDescent="0.2">
      <c r="A9" s="28">
        <v>60</v>
      </c>
      <c r="B9" s="28">
        <f>GapA_stability!$C$10</f>
        <v>56.464894821059225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6766A-EAD3-E447-828B-47879982ED8C}">
  <dimension ref="A1:S26"/>
  <sheetViews>
    <sheetView workbookViewId="0">
      <selection activeCell="B21" sqref="B21:M21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0.112</v>
      </c>
      <c r="C2" s="13">
        <v>0.111</v>
      </c>
      <c r="D2" s="13">
        <v>0.114</v>
      </c>
      <c r="E2" s="13">
        <v>0.108</v>
      </c>
      <c r="F2" s="13">
        <v>0.106</v>
      </c>
      <c r="G2" s="13">
        <v>0.107</v>
      </c>
      <c r="H2" s="13">
        <v>0.11</v>
      </c>
      <c r="I2" s="13">
        <v>0.112</v>
      </c>
      <c r="J2" s="13">
        <v>0.11700000000000001</v>
      </c>
      <c r="K2" s="13">
        <v>0.11899999999999999</v>
      </c>
      <c r="L2" s="13">
        <v>0.11799999999999999</v>
      </c>
      <c r="M2" s="13">
        <v>0.125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0.112</v>
      </c>
      <c r="R3" s="6">
        <f>C2</f>
        <v>0.111</v>
      </c>
      <c r="S3" s="6"/>
    </row>
    <row r="4" spans="1:19" x14ac:dyDescent="0.2">
      <c r="P4" s="7">
        <v>120</v>
      </c>
      <c r="Q4" s="6">
        <f>D6</f>
        <v>0.127</v>
      </c>
      <c r="R4" s="6">
        <f>E6</f>
        <v>0.11700000000000001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0.13400000000000001</v>
      </c>
      <c r="R5" s="6">
        <f>G10</f>
        <v>0.129</v>
      </c>
      <c r="S5" s="6"/>
    </row>
    <row r="6" spans="1:19" x14ac:dyDescent="0.2">
      <c r="A6" s="2" t="s">
        <v>0</v>
      </c>
      <c r="B6" s="12">
        <v>0.112</v>
      </c>
      <c r="C6" s="12">
        <v>0.111</v>
      </c>
      <c r="D6" s="12">
        <v>0.127</v>
      </c>
      <c r="E6" s="12">
        <v>0.11700000000000001</v>
      </c>
      <c r="F6" s="12">
        <v>0.106</v>
      </c>
      <c r="G6" s="12">
        <v>0.107</v>
      </c>
      <c r="H6" s="12">
        <v>0.11</v>
      </c>
      <c r="I6" s="12">
        <v>0.112</v>
      </c>
      <c r="J6" s="12">
        <v>0.11600000000000001</v>
      </c>
      <c r="K6" s="12">
        <v>0.11899999999999999</v>
      </c>
      <c r="L6" s="12">
        <v>0.11799999999999999</v>
      </c>
      <c r="M6" s="12">
        <v>0.125</v>
      </c>
      <c r="N6" s="3">
        <v>405</v>
      </c>
      <c r="P6" s="7">
        <v>360</v>
      </c>
      <c r="Q6" s="6">
        <f>H14</f>
        <v>0.15</v>
      </c>
      <c r="R6" s="6">
        <f>I14</f>
        <v>0.14199999999999999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0.17599999999999999</v>
      </c>
      <c r="R7" s="6">
        <f>K18</f>
        <v>0.159</v>
      </c>
      <c r="S7" s="6"/>
    </row>
    <row r="8" spans="1:19" x14ac:dyDescent="0.2">
      <c r="P8" s="7">
        <v>600</v>
      </c>
      <c r="Q8" s="6">
        <f>L22</f>
        <v>0.18</v>
      </c>
      <c r="R8" s="6">
        <f>M22</f>
        <v>0.17399999999999999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0.112</v>
      </c>
      <c r="C10" s="12">
        <v>0.111</v>
      </c>
      <c r="D10" s="12">
        <v>0.127</v>
      </c>
      <c r="E10" s="12">
        <v>0.128</v>
      </c>
      <c r="F10" s="12">
        <v>0.13400000000000001</v>
      </c>
      <c r="G10" s="12">
        <v>0.129</v>
      </c>
      <c r="H10" s="12">
        <v>0.11</v>
      </c>
      <c r="I10" s="12">
        <v>0.112</v>
      </c>
      <c r="J10" s="12">
        <v>0.11600000000000001</v>
      </c>
      <c r="K10" s="12">
        <v>0.11899999999999999</v>
      </c>
      <c r="L10" s="12">
        <v>0.11799999999999999</v>
      </c>
      <c r="M10" s="12">
        <v>0.125</v>
      </c>
      <c r="N10" s="3">
        <v>405</v>
      </c>
      <c r="P10" t="s">
        <v>6</v>
      </c>
      <c r="Q10">
        <f>SLOPE(Q3:Q8,$P$3:$P$8)</f>
        <v>1.1976190476190473E-4</v>
      </c>
      <c r="R10">
        <f>SLOPE(R3:R8,$P$3:$P$8)</f>
        <v>1.0809523809523808E-4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5.8333333333333238E-6</v>
      </c>
    </row>
    <row r="12" spans="1:19" x14ac:dyDescent="0.2">
      <c r="P12" t="s">
        <v>8</v>
      </c>
      <c r="Q12">
        <f>AVERAGE(Q10:R10)</f>
        <v>1.1392857142857141E-4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0.112</v>
      </c>
      <c r="C14" s="12">
        <v>0.111</v>
      </c>
      <c r="D14" s="12">
        <v>0.127</v>
      </c>
      <c r="E14" s="12">
        <v>0.11700000000000001</v>
      </c>
      <c r="F14" s="12">
        <v>0.13400000000000001</v>
      </c>
      <c r="G14" s="12">
        <v>0.13100000000000001</v>
      </c>
      <c r="H14" s="12">
        <v>0.15</v>
      </c>
      <c r="I14" s="12">
        <v>0.14199999999999999</v>
      </c>
      <c r="J14" s="12">
        <v>0.11600000000000001</v>
      </c>
      <c r="K14" s="12">
        <v>0.11899999999999999</v>
      </c>
      <c r="L14" s="12">
        <v>0.11799999999999999</v>
      </c>
      <c r="M14" s="12">
        <v>0.124</v>
      </c>
      <c r="N14" s="3">
        <v>405</v>
      </c>
    </row>
    <row r="15" spans="1:19" x14ac:dyDescent="0.2">
      <c r="A15" s="2" t="s">
        <v>1</v>
      </c>
      <c r="B15" s="12">
        <v>0.05</v>
      </c>
      <c r="C15" s="12">
        <v>0.05</v>
      </c>
      <c r="D15" s="12">
        <v>0.05</v>
      </c>
      <c r="E15" s="12">
        <v>0.05</v>
      </c>
      <c r="F15" s="12">
        <v>0.05</v>
      </c>
      <c r="G15" s="12">
        <v>0.05</v>
      </c>
      <c r="H15" s="12">
        <v>5.0999999999999997E-2</v>
      </c>
      <c r="I15" s="12">
        <v>0.05</v>
      </c>
      <c r="J15" s="12">
        <v>0.05</v>
      </c>
      <c r="K15" s="12">
        <v>0.05</v>
      </c>
      <c r="L15" s="12">
        <v>0.05</v>
      </c>
      <c r="M15" s="12">
        <v>5.0999999999999997E-2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0.112</v>
      </c>
      <c r="C18" s="12">
        <v>0.111</v>
      </c>
      <c r="D18" s="12">
        <v>0.127</v>
      </c>
      <c r="E18" s="12">
        <v>0.121</v>
      </c>
      <c r="F18" s="12">
        <v>0.13400000000000001</v>
      </c>
      <c r="G18" s="12">
        <v>0.13100000000000001</v>
      </c>
      <c r="H18" s="12">
        <v>0.15</v>
      </c>
      <c r="I18" s="12">
        <v>0.14199999999999999</v>
      </c>
      <c r="J18" s="12">
        <v>0.17599999999999999</v>
      </c>
      <c r="K18" s="12">
        <v>0.159</v>
      </c>
      <c r="L18" s="12">
        <v>0.11799999999999999</v>
      </c>
      <c r="M18" s="12">
        <v>0.125</v>
      </c>
      <c r="N18" s="3">
        <v>405</v>
      </c>
    </row>
    <row r="19" spans="1:14" x14ac:dyDescent="0.2">
      <c r="A19" s="2" t="s">
        <v>1</v>
      </c>
      <c r="B19" s="12">
        <v>0.39700000000000002</v>
      </c>
      <c r="C19" s="12">
        <v>0.33200000000000002</v>
      </c>
      <c r="D19" s="12">
        <v>0.39900000000000002</v>
      </c>
      <c r="E19" s="12">
        <v>0.05</v>
      </c>
      <c r="F19" s="12">
        <v>0.05</v>
      </c>
      <c r="G19" s="12">
        <v>0.05</v>
      </c>
      <c r="H19" s="12">
        <v>5.0999999999999997E-2</v>
      </c>
      <c r="I19" s="12">
        <v>0.05</v>
      </c>
      <c r="J19" s="12">
        <v>0.05</v>
      </c>
      <c r="K19" s="12">
        <v>0.05</v>
      </c>
      <c r="L19" s="12">
        <v>0.05</v>
      </c>
      <c r="M19" s="12">
        <v>5.0999999999999997E-2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0.112</v>
      </c>
      <c r="C22" s="12">
        <v>0.111</v>
      </c>
      <c r="D22" s="12">
        <v>0.127</v>
      </c>
      <c r="E22" s="12">
        <v>0.123</v>
      </c>
      <c r="F22" s="12">
        <v>0.13400000000000001</v>
      </c>
      <c r="G22" s="12">
        <v>0.13200000000000001</v>
      </c>
      <c r="H22" s="12">
        <v>0.15</v>
      </c>
      <c r="I22" s="12">
        <v>0.14299999999999999</v>
      </c>
      <c r="J22" s="12">
        <v>0.17599999999999999</v>
      </c>
      <c r="K22" s="12">
        <v>0.159</v>
      </c>
      <c r="L22" s="12">
        <v>0.18</v>
      </c>
      <c r="M22" s="12">
        <v>0.17399999999999999</v>
      </c>
      <c r="N22" s="3">
        <v>405</v>
      </c>
    </row>
    <row r="23" spans="1:14" x14ac:dyDescent="0.2">
      <c r="A23" s="2" t="s">
        <v>1</v>
      </c>
      <c r="B23" s="12">
        <v>0.39500000000000002</v>
      </c>
      <c r="C23" s="12">
        <v>0.32900000000000001</v>
      </c>
      <c r="D23" s="12">
        <v>0.39700000000000002</v>
      </c>
      <c r="E23" s="12">
        <v>0.48099999999999998</v>
      </c>
      <c r="F23" s="12">
        <v>0.40600000000000003</v>
      </c>
      <c r="G23" s="12">
        <v>0.48799999999999999</v>
      </c>
      <c r="H23" s="12">
        <v>5.0999999999999997E-2</v>
      </c>
      <c r="I23" s="12">
        <v>0.05</v>
      </c>
      <c r="J23" s="12">
        <v>0.05</v>
      </c>
      <c r="K23" s="12">
        <v>0.05</v>
      </c>
      <c r="L23" s="12">
        <v>0.05</v>
      </c>
      <c r="M23" s="12">
        <v>5.0999999999999997E-2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5B51F-5A9E-E94F-BDA9-AA349EBAA1DE}">
  <dimension ref="A1:S26"/>
  <sheetViews>
    <sheetView workbookViewId="0">
      <selection activeCell="P13" sqref="P13:Q14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0.10100000000000001</v>
      </c>
      <c r="C2" s="13">
        <v>0.1</v>
      </c>
      <c r="D2" s="13">
        <v>0.104</v>
      </c>
      <c r="E2" s="13">
        <v>0.10199999999999999</v>
      </c>
      <c r="F2" s="13">
        <v>0.10299999999999999</v>
      </c>
      <c r="G2" s="13">
        <v>0.104</v>
      </c>
      <c r="H2" s="13">
        <v>0.10199999999999999</v>
      </c>
      <c r="I2" s="13">
        <v>0.10299999999999999</v>
      </c>
      <c r="J2" s="13">
        <v>0.10199999999999999</v>
      </c>
      <c r="K2" s="13">
        <v>0.10199999999999999</v>
      </c>
      <c r="L2" s="13">
        <v>0.10100000000000001</v>
      </c>
      <c r="M2" s="13">
        <v>0.105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0.10100000000000001</v>
      </c>
      <c r="R3" s="6">
        <f>C2</f>
        <v>0.1</v>
      </c>
      <c r="S3" s="6"/>
    </row>
    <row r="4" spans="1:19" x14ac:dyDescent="0.2">
      <c r="P4" s="7">
        <v>120</v>
      </c>
      <c r="Q4" s="6">
        <f>D6</f>
        <v>0.124</v>
      </c>
      <c r="R4" s="6">
        <f>E6</f>
        <v>0.124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0.13900000000000001</v>
      </c>
      <c r="R5" s="6">
        <f>G10</f>
        <v>0.14199999999999999</v>
      </c>
      <c r="S5" s="6"/>
    </row>
    <row r="6" spans="1:19" x14ac:dyDescent="0.2">
      <c r="A6" s="2" t="s">
        <v>0</v>
      </c>
      <c r="B6" s="12">
        <v>0.109</v>
      </c>
      <c r="C6" s="12">
        <v>0.1</v>
      </c>
      <c r="D6" s="12">
        <v>0.124</v>
      </c>
      <c r="E6" s="12">
        <v>0.124</v>
      </c>
      <c r="F6" s="12">
        <v>0.10299999999999999</v>
      </c>
      <c r="G6" s="12">
        <v>0.104</v>
      </c>
      <c r="H6" s="12">
        <v>0.10199999999999999</v>
      </c>
      <c r="I6" s="12">
        <v>0.10299999999999999</v>
      </c>
      <c r="J6" s="12">
        <v>0.10199999999999999</v>
      </c>
      <c r="K6" s="12">
        <v>0.10199999999999999</v>
      </c>
      <c r="L6" s="12">
        <v>0.1</v>
      </c>
      <c r="M6" s="12">
        <v>0.105</v>
      </c>
      <c r="N6" s="3">
        <v>405</v>
      </c>
      <c r="P6" s="7">
        <v>360</v>
      </c>
      <c r="Q6" s="6">
        <f>H14</f>
        <v>0.14899999999999999</v>
      </c>
      <c r="R6" s="6">
        <f>I14</f>
        <v>0.154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0.154</v>
      </c>
      <c r="R7" s="6">
        <f>K18</f>
        <v>0.16400000000000001</v>
      </c>
      <c r="S7" s="6"/>
    </row>
    <row r="8" spans="1:19" x14ac:dyDescent="0.2">
      <c r="P8" s="7">
        <v>600</v>
      </c>
      <c r="Q8" s="6">
        <f>L22</f>
        <v>0.16400000000000001</v>
      </c>
      <c r="R8" s="6">
        <f>M22</f>
        <v>0.17399999999999999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0.107</v>
      </c>
      <c r="C10" s="12">
        <v>0.1</v>
      </c>
      <c r="D10" s="12">
        <v>0.107</v>
      </c>
      <c r="E10" s="12">
        <v>0.107</v>
      </c>
      <c r="F10" s="12">
        <v>0.13900000000000001</v>
      </c>
      <c r="G10" s="12">
        <v>0.14199999999999999</v>
      </c>
      <c r="H10" s="12">
        <v>0.10199999999999999</v>
      </c>
      <c r="I10" s="12">
        <v>0.10299999999999999</v>
      </c>
      <c r="J10" s="12">
        <v>0.10199999999999999</v>
      </c>
      <c r="K10" s="12">
        <v>0.10199999999999999</v>
      </c>
      <c r="L10" s="12">
        <v>0.1</v>
      </c>
      <c r="M10" s="12">
        <v>0.105</v>
      </c>
      <c r="N10" s="3">
        <v>405</v>
      </c>
      <c r="P10" t="s">
        <v>6</v>
      </c>
      <c r="Q10">
        <f>SLOPE(Q3:Q8,$P$3:$P$8)</f>
        <v>9.88095238095238E-5</v>
      </c>
      <c r="R10">
        <f>SLOPE(R3:R8,$P$3:$P$8)</f>
        <v>1.1952380952380952E-4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1.0357142857142859E-5</v>
      </c>
    </row>
    <row r="12" spans="1:19" x14ac:dyDescent="0.2">
      <c r="P12" t="s">
        <v>8</v>
      </c>
      <c r="Q12">
        <f>AVERAGE(Q10:R10)</f>
        <v>1.0916666666666666E-4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0.108</v>
      </c>
      <c r="C14" s="12">
        <v>0.1</v>
      </c>
      <c r="D14" s="12">
        <v>0.107</v>
      </c>
      <c r="E14" s="12">
        <v>0.107</v>
      </c>
      <c r="F14" s="12">
        <v>0.114</v>
      </c>
      <c r="G14" s="12">
        <v>0.11700000000000001</v>
      </c>
      <c r="H14" s="12">
        <v>0.14899999999999999</v>
      </c>
      <c r="I14" s="12">
        <v>0.154</v>
      </c>
      <c r="J14" s="12">
        <v>0.10199999999999999</v>
      </c>
      <c r="K14" s="12">
        <v>0.10199999999999999</v>
      </c>
      <c r="L14" s="12">
        <v>0.1</v>
      </c>
      <c r="M14" s="12">
        <v>0.105</v>
      </c>
      <c r="N14" s="3">
        <v>405</v>
      </c>
    </row>
    <row r="15" spans="1:19" x14ac:dyDescent="0.2">
      <c r="A15" s="2" t="s">
        <v>1</v>
      </c>
      <c r="B15" s="12">
        <v>0.11700000000000001</v>
      </c>
      <c r="C15" s="12">
        <v>0.11600000000000001</v>
      </c>
      <c r="D15" s="12">
        <v>0.115</v>
      </c>
      <c r="E15" s="12">
        <v>0.108</v>
      </c>
      <c r="F15" s="12">
        <v>0.106</v>
      </c>
      <c r="G15" s="12">
        <v>0.107</v>
      </c>
      <c r="H15" s="12">
        <v>0.11</v>
      </c>
      <c r="I15" s="12">
        <v>0.112</v>
      </c>
      <c r="J15" s="12">
        <v>0.11700000000000001</v>
      </c>
      <c r="K15" s="12">
        <v>0.11899999999999999</v>
      </c>
      <c r="L15" s="12">
        <v>0.11799999999999999</v>
      </c>
      <c r="M15" s="12">
        <v>0.125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0.107</v>
      </c>
      <c r="C18" s="12">
        <v>0.1</v>
      </c>
      <c r="D18" s="12">
        <v>0.107</v>
      </c>
      <c r="E18" s="12">
        <v>0.106</v>
      </c>
      <c r="F18" s="12">
        <v>0.115</v>
      </c>
      <c r="G18" s="12">
        <v>0.11700000000000001</v>
      </c>
      <c r="H18" s="12">
        <v>0.11899999999999999</v>
      </c>
      <c r="I18" s="12">
        <v>0.14899999999999999</v>
      </c>
      <c r="J18" s="12">
        <v>0.154</v>
      </c>
      <c r="K18" s="12">
        <v>0.16400000000000001</v>
      </c>
      <c r="L18" s="12">
        <v>0.1</v>
      </c>
      <c r="M18" s="12">
        <v>0.105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0.115</v>
      </c>
      <c r="D19" s="12">
        <v>0.114</v>
      </c>
      <c r="E19" s="12">
        <v>0.108</v>
      </c>
      <c r="F19" s="12">
        <v>0.106</v>
      </c>
      <c r="G19" s="12">
        <v>0.107</v>
      </c>
      <c r="H19" s="12">
        <v>0.11</v>
      </c>
      <c r="I19" s="12">
        <v>0.112</v>
      </c>
      <c r="J19" s="12">
        <v>0.11700000000000001</v>
      </c>
      <c r="K19" s="12">
        <v>0.11899999999999999</v>
      </c>
      <c r="L19" s="12">
        <v>0.11799999999999999</v>
      </c>
      <c r="M19" s="12">
        <v>0.125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0.107</v>
      </c>
      <c r="C22" s="12">
        <v>0.1</v>
      </c>
      <c r="D22" s="12">
        <v>0.107</v>
      </c>
      <c r="E22" s="12">
        <v>0.106</v>
      </c>
      <c r="F22" s="12">
        <v>0.115</v>
      </c>
      <c r="G22" s="12">
        <v>0.11700000000000001</v>
      </c>
      <c r="H22" s="12">
        <v>0.11899999999999999</v>
      </c>
      <c r="I22" s="12">
        <v>0.13300000000000001</v>
      </c>
      <c r="J22" s="12">
        <v>0.124</v>
      </c>
      <c r="K22" s="12">
        <v>0.13</v>
      </c>
      <c r="L22" s="12">
        <v>0.16400000000000001</v>
      </c>
      <c r="M22" s="12">
        <v>0.17399999999999999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0.115</v>
      </c>
      <c r="D23" s="12">
        <v>0.115</v>
      </c>
      <c r="E23" s="12">
        <v>0.108</v>
      </c>
      <c r="F23" s="12">
        <v>0.106</v>
      </c>
      <c r="G23" s="12">
        <v>0.107</v>
      </c>
      <c r="H23" s="12">
        <v>0.11</v>
      </c>
      <c r="I23" s="12">
        <v>0.112</v>
      </c>
      <c r="J23" s="12">
        <v>0.11700000000000001</v>
      </c>
      <c r="K23" s="12">
        <v>0.11899999999999999</v>
      </c>
      <c r="L23" s="12">
        <v>0.11799999999999999</v>
      </c>
      <c r="M23" s="12">
        <v>0.125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556B0-908C-DB4D-9E3B-E150E63AE5FF}">
  <dimension ref="A1:S26"/>
  <sheetViews>
    <sheetView workbookViewId="0">
      <selection activeCell="P13" sqref="P13:Q14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0.10199999999999999</v>
      </c>
      <c r="C2" s="13">
        <v>0.104</v>
      </c>
      <c r="D2" s="13">
        <v>0.104</v>
      </c>
      <c r="E2" s="13">
        <v>0.104</v>
      </c>
      <c r="F2" s="13">
        <v>0.104</v>
      </c>
      <c r="G2" s="13">
        <v>0.10299999999999999</v>
      </c>
      <c r="H2" s="13">
        <v>0.10199999999999999</v>
      </c>
      <c r="I2" s="13">
        <v>0.10199999999999999</v>
      </c>
      <c r="J2" s="13">
        <v>0.10199999999999999</v>
      </c>
      <c r="K2" s="13">
        <v>0.10100000000000001</v>
      </c>
      <c r="L2" s="13">
        <v>0.1</v>
      </c>
      <c r="M2" s="13">
        <v>0.106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0.10199999999999999</v>
      </c>
      <c r="R3" s="6">
        <f>C2</f>
        <v>0.104</v>
      </c>
      <c r="S3" s="6"/>
    </row>
    <row r="4" spans="1:19" x14ac:dyDescent="0.2">
      <c r="P4" s="7">
        <v>120</v>
      </c>
      <c r="Q4" s="6">
        <f>D6</f>
        <v>0.13</v>
      </c>
      <c r="R4" s="6">
        <f>E6</f>
        <v>0.125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0.14099999999999999</v>
      </c>
      <c r="R5" s="6">
        <f>G10</f>
        <v>0.14599999999999999</v>
      </c>
      <c r="S5" s="6"/>
    </row>
    <row r="6" spans="1:19" x14ac:dyDescent="0.2">
      <c r="A6" s="2" t="s">
        <v>0</v>
      </c>
      <c r="B6" s="12">
        <v>0.11899999999999999</v>
      </c>
      <c r="C6" s="12">
        <v>0.104</v>
      </c>
      <c r="D6" s="12">
        <v>0.13</v>
      </c>
      <c r="E6" s="12">
        <v>0.125</v>
      </c>
      <c r="F6" s="12">
        <v>0.104</v>
      </c>
      <c r="G6" s="12">
        <v>0.10299999999999999</v>
      </c>
      <c r="H6" s="12">
        <v>0.10199999999999999</v>
      </c>
      <c r="I6" s="12">
        <v>0.10100000000000001</v>
      </c>
      <c r="J6" s="12">
        <v>0.10199999999999999</v>
      </c>
      <c r="K6" s="12">
        <v>0.10100000000000001</v>
      </c>
      <c r="L6" s="12">
        <v>0.1</v>
      </c>
      <c r="M6" s="12">
        <v>0.106</v>
      </c>
      <c r="N6" s="3">
        <v>405</v>
      </c>
      <c r="P6" s="7">
        <v>360</v>
      </c>
      <c r="Q6" s="6">
        <f>H14</f>
        <v>0.161</v>
      </c>
      <c r="R6" s="6">
        <f>I14</f>
        <v>0.151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0.156</v>
      </c>
      <c r="R7" s="6">
        <f>K18</f>
        <v>0.161</v>
      </c>
      <c r="S7" s="6"/>
    </row>
    <row r="8" spans="1:19" x14ac:dyDescent="0.2">
      <c r="P8" s="7">
        <v>600</v>
      </c>
      <c r="Q8" s="6">
        <f>L22</f>
        <v>0.16500000000000001</v>
      </c>
      <c r="R8" s="6">
        <f>M22</f>
        <v>0.17299999999999999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0.11899999999999999</v>
      </c>
      <c r="C10" s="12">
        <v>0.104</v>
      </c>
      <c r="D10" s="12">
        <v>0.13</v>
      </c>
      <c r="E10" s="12">
        <v>0.125</v>
      </c>
      <c r="F10" s="12">
        <v>0.14099999999999999</v>
      </c>
      <c r="G10" s="12">
        <v>0.14599999999999999</v>
      </c>
      <c r="H10" s="12">
        <v>0.10199999999999999</v>
      </c>
      <c r="I10" s="12">
        <v>0.10100000000000001</v>
      </c>
      <c r="J10" s="12">
        <v>0.10199999999999999</v>
      </c>
      <c r="K10" s="12">
        <v>0.10100000000000001</v>
      </c>
      <c r="L10" s="12">
        <v>0.1</v>
      </c>
      <c r="M10" s="12">
        <v>0.106</v>
      </c>
      <c r="N10" s="3">
        <v>405</v>
      </c>
      <c r="P10" t="s">
        <v>6</v>
      </c>
      <c r="Q10">
        <f>SLOPE(Q3:Q8,$P$3:$P$8)</f>
        <v>9.8333333333333356E-5</v>
      </c>
      <c r="R10">
        <f>SLOPE(R3:R8,$P$3:$P$8)</f>
        <v>1.0904761904761903E-4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5.3571428571428392E-6</v>
      </c>
    </row>
    <row r="12" spans="1:19" x14ac:dyDescent="0.2">
      <c r="P12" t="s">
        <v>8</v>
      </c>
      <c r="Q12">
        <f>AVERAGE(Q10:R10)</f>
        <v>1.0369047619047619E-4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0.11899999999999999</v>
      </c>
      <c r="C14" s="12">
        <v>0.104</v>
      </c>
      <c r="D14" s="12">
        <v>0.13</v>
      </c>
      <c r="E14" s="12">
        <v>0.125</v>
      </c>
      <c r="F14" s="12">
        <v>0.14099999999999999</v>
      </c>
      <c r="G14" s="12">
        <v>0.14599999999999999</v>
      </c>
      <c r="H14" s="12">
        <v>0.161</v>
      </c>
      <c r="I14" s="12">
        <v>0.151</v>
      </c>
      <c r="J14" s="12">
        <v>0.10199999999999999</v>
      </c>
      <c r="K14" s="12">
        <v>0.10100000000000001</v>
      </c>
      <c r="L14" s="12">
        <v>0.1</v>
      </c>
      <c r="M14" s="12">
        <v>0.106</v>
      </c>
      <c r="N14" s="3">
        <v>405</v>
      </c>
    </row>
    <row r="15" spans="1:19" x14ac:dyDescent="0.2">
      <c r="A15" s="2" t="s">
        <v>1</v>
      </c>
      <c r="B15" s="12">
        <v>0.11700000000000001</v>
      </c>
      <c r="C15" s="12">
        <v>0.11600000000000001</v>
      </c>
      <c r="D15" s="12">
        <v>0.115</v>
      </c>
      <c r="E15" s="12">
        <v>0.108</v>
      </c>
      <c r="F15" s="12">
        <v>0.106</v>
      </c>
      <c r="G15" s="12">
        <v>0.107</v>
      </c>
      <c r="H15" s="12">
        <v>0.11</v>
      </c>
      <c r="I15" s="12">
        <v>0.112</v>
      </c>
      <c r="J15" s="12">
        <v>0.11700000000000001</v>
      </c>
      <c r="K15" s="12">
        <v>0.11899999999999999</v>
      </c>
      <c r="L15" s="12">
        <v>0.11799999999999999</v>
      </c>
      <c r="M15" s="12">
        <v>0.125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0.11899999999999999</v>
      </c>
      <c r="C18" s="12">
        <v>0.104</v>
      </c>
      <c r="D18" s="12">
        <v>0.13</v>
      </c>
      <c r="E18" s="12">
        <v>0.124</v>
      </c>
      <c r="F18" s="12">
        <v>0.14099999999999999</v>
      </c>
      <c r="G18" s="12">
        <v>0.14599999999999999</v>
      </c>
      <c r="H18" s="12">
        <v>0.16300000000000001</v>
      </c>
      <c r="I18" s="12">
        <v>0.15</v>
      </c>
      <c r="J18" s="12">
        <v>0.156</v>
      </c>
      <c r="K18" s="12">
        <v>0.161</v>
      </c>
      <c r="L18" s="12">
        <v>0.1</v>
      </c>
      <c r="M18" s="12">
        <v>0.106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0.115</v>
      </c>
      <c r="D19" s="12">
        <v>0.114</v>
      </c>
      <c r="E19" s="12">
        <v>0.108</v>
      </c>
      <c r="F19" s="12">
        <v>0.106</v>
      </c>
      <c r="G19" s="12">
        <v>0.107</v>
      </c>
      <c r="H19" s="12">
        <v>0.11</v>
      </c>
      <c r="I19" s="12">
        <v>0.112</v>
      </c>
      <c r="J19" s="12">
        <v>0.11700000000000001</v>
      </c>
      <c r="K19" s="12">
        <v>0.11899999999999999</v>
      </c>
      <c r="L19" s="12">
        <v>0.11799999999999999</v>
      </c>
      <c r="M19" s="12">
        <v>0.125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0.11899999999999999</v>
      </c>
      <c r="C22" s="12">
        <v>0.104</v>
      </c>
      <c r="D22" s="12">
        <v>0.13</v>
      </c>
      <c r="E22" s="12">
        <v>0.125</v>
      </c>
      <c r="F22" s="12">
        <v>0.14099999999999999</v>
      </c>
      <c r="G22" s="12">
        <v>0.14599999999999999</v>
      </c>
      <c r="H22" s="12">
        <v>0.16300000000000001</v>
      </c>
      <c r="I22" s="12">
        <v>0.15</v>
      </c>
      <c r="J22" s="12">
        <v>0.156</v>
      </c>
      <c r="K22" s="12">
        <v>0.161</v>
      </c>
      <c r="L22" s="12">
        <v>0.16500000000000001</v>
      </c>
      <c r="M22" s="12">
        <v>0.17299999999999999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0.115</v>
      </c>
      <c r="D23" s="12">
        <v>0.115</v>
      </c>
      <c r="E23" s="12">
        <v>0.108</v>
      </c>
      <c r="F23" s="12">
        <v>0.106</v>
      </c>
      <c r="G23" s="12">
        <v>0.107</v>
      </c>
      <c r="H23" s="12">
        <v>0.11</v>
      </c>
      <c r="I23" s="12">
        <v>0.112</v>
      </c>
      <c r="J23" s="12">
        <v>0.11700000000000001</v>
      </c>
      <c r="K23" s="12">
        <v>0.11899999999999999</v>
      </c>
      <c r="L23" s="12">
        <v>0.11799999999999999</v>
      </c>
      <c r="M23" s="12">
        <v>0.125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7C52B-1DB9-EF40-935D-62B44E6E8EEE}">
  <dimension ref="A1:S26"/>
  <sheetViews>
    <sheetView workbookViewId="0">
      <selection activeCell="B21" sqref="B21:M21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0.111</v>
      </c>
      <c r="C2" s="13">
        <v>0.11</v>
      </c>
      <c r="D2" s="13">
        <v>0.105</v>
      </c>
      <c r="E2" s="13">
        <v>0.104</v>
      </c>
      <c r="F2" s="13">
        <v>0.10299999999999999</v>
      </c>
      <c r="G2" s="13">
        <v>0.10299999999999999</v>
      </c>
      <c r="H2" s="13">
        <v>0.10199999999999999</v>
      </c>
      <c r="I2" s="13">
        <v>0.10100000000000001</v>
      </c>
      <c r="J2" s="13">
        <v>0.10100000000000001</v>
      </c>
      <c r="K2" s="13">
        <v>0.10199999999999999</v>
      </c>
      <c r="L2" s="13">
        <v>0.10100000000000001</v>
      </c>
      <c r="M2" s="13">
        <v>0.105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0.111</v>
      </c>
      <c r="R3" s="6">
        <f>C2</f>
        <v>0.11</v>
      </c>
      <c r="S3" s="6"/>
    </row>
    <row r="4" spans="1:19" x14ac:dyDescent="0.2">
      <c r="P4" s="7">
        <v>120</v>
      </c>
      <c r="Q4" s="6">
        <f>D6</f>
        <v>0.122</v>
      </c>
      <c r="R4" s="6">
        <f>E6</f>
        <v>0.115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0.13300000000000001</v>
      </c>
      <c r="R5" s="6">
        <f>G10</f>
        <v>0.127</v>
      </c>
      <c r="S5" s="6"/>
    </row>
    <row r="6" spans="1:19" x14ac:dyDescent="0.2">
      <c r="A6" s="2" t="s">
        <v>0</v>
      </c>
      <c r="B6" s="12">
        <v>0.121</v>
      </c>
      <c r="C6" s="12">
        <v>0.11</v>
      </c>
      <c r="D6" s="12">
        <v>0.122</v>
      </c>
      <c r="E6" s="12">
        <v>0.115</v>
      </c>
      <c r="F6" s="12">
        <v>0.10299999999999999</v>
      </c>
      <c r="G6" s="12">
        <v>0.10299999999999999</v>
      </c>
      <c r="H6" s="12">
        <v>0.10199999999999999</v>
      </c>
      <c r="I6" s="12">
        <v>0.10100000000000001</v>
      </c>
      <c r="J6" s="12">
        <v>0.10100000000000001</v>
      </c>
      <c r="K6" s="12">
        <v>0.10199999999999999</v>
      </c>
      <c r="L6" s="12">
        <v>0.10100000000000001</v>
      </c>
      <c r="M6" s="12">
        <v>0.105</v>
      </c>
      <c r="N6" s="3">
        <v>405</v>
      </c>
      <c r="P6" s="7">
        <v>360</v>
      </c>
      <c r="Q6" s="6">
        <f>H14</f>
        <v>0.13500000000000001</v>
      </c>
      <c r="R6" s="6">
        <f>I14</f>
        <v>0.13400000000000001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0.154</v>
      </c>
      <c r="R7" s="6">
        <f>K18</f>
        <v>0.14399999999999999</v>
      </c>
      <c r="S7" s="6"/>
    </row>
    <row r="8" spans="1:19" x14ac:dyDescent="0.2">
      <c r="P8" s="7">
        <v>600</v>
      </c>
      <c r="Q8" s="6">
        <f>L22</f>
        <v>0.153</v>
      </c>
      <c r="R8" s="6">
        <f>M22</f>
        <v>0.156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0.121</v>
      </c>
      <c r="C10" s="12">
        <v>0.11</v>
      </c>
      <c r="D10" s="12">
        <v>0.123</v>
      </c>
      <c r="E10" s="12">
        <v>0.115</v>
      </c>
      <c r="F10" s="12">
        <v>0.13300000000000001</v>
      </c>
      <c r="G10" s="12">
        <v>0.127</v>
      </c>
      <c r="H10" s="12">
        <v>0.10199999999999999</v>
      </c>
      <c r="I10" s="12">
        <v>0.10100000000000001</v>
      </c>
      <c r="J10" s="12">
        <v>0.10100000000000001</v>
      </c>
      <c r="K10" s="12">
        <v>0.10199999999999999</v>
      </c>
      <c r="L10" s="12">
        <v>0.10100000000000001</v>
      </c>
      <c r="M10" s="12">
        <v>0.105</v>
      </c>
      <c r="N10" s="3">
        <v>405</v>
      </c>
      <c r="P10" t="s">
        <v>6</v>
      </c>
      <c r="Q10">
        <f>SLOPE(Q3:Q8,$P$3:$P$8)</f>
        <v>7.3333333333333331E-5</v>
      </c>
      <c r="R10">
        <f>SLOPE(R3:R8,$P$3:$P$8)</f>
        <v>7.714285714285714E-5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1.9047619047619043E-6</v>
      </c>
    </row>
    <row r="12" spans="1:19" x14ac:dyDescent="0.2">
      <c r="P12" t="s">
        <v>8</v>
      </c>
      <c r="Q12">
        <f>AVERAGE(Q10:R10)</f>
        <v>7.5238095238095229E-5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  <c r="P13" t="s">
        <v>9</v>
      </c>
      <c r="Q13">
        <v>0.04</v>
      </c>
    </row>
    <row r="14" spans="1:19" x14ac:dyDescent="0.2">
      <c r="A14" s="2" t="s">
        <v>0</v>
      </c>
      <c r="B14" s="12">
        <v>0.121</v>
      </c>
      <c r="C14" s="12">
        <v>0.11</v>
      </c>
      <c r="D14" s="12">
        <v>0.123</v>
      </c>
      <c r="E14" s="12">
        <v>0.115</v>
      </c>
      <c r="F14" s="12">
        <v>0.13400000000000001</v>
      </c>
      <c r="G14" s="12">
        <v>0.45500000000000002</v>
      </c>
      <c r="H14" s="12">
        <v>0.13500000000000001</v>
      </c>
      <c r="I14" s="12">
        <v>0.13400000000000001</v>
      </c>
      <c r="J14" s="12">
        <v>0.10100000000000001</v>
      </c>
      <c r="K14" s="12">
        <v>0.10199999999999999</v>
      </c>
      <c r="L14" s="12">
        <v>0.10100000000000001</v>
      </c>
      <c r="M14" s="12">
        <v>0.105</v>
      </c>
      <c r="N14" s="3">
        <v>405</v>
      </c>
      <c r="P14" t="s">
        <v>7</v>
      </c>
      <c r="Q14">
        <f>Q12/Q13</f>
        <v>1.8809523809523807E-3</v>
      </c>
    </row>
    <row r="15" spans="1:19" x14ac:dyDescent="0.2">
      <c r="A15" s="2" t="s">
        <v>1</v>
      </c>
      <c r="B15" s="12">
        <v>0.11700000000000001</v>
      </c>
      <c r="C15" s="12">
        <v>0.11600000000000001</v>
      </c>
      <c r="D15" s="12">
        <v>0.115</v>
      </c>
      <c r="E15" s="12">
        <v>0.108</v>
      </c>
      <c r="F15" s="12">
        <v>0.106</v>
      </c>
      <c r="G15" s="12">
        <v>0.107</v>
      </c>
      <c r="H15" s="12">
        <v>0.11</v>
      </c>
      <c r="I15" s="12">
        <v>0.112</v>
      </c>
      <c r="J15" s="12">
        <v>0.11700000000000001</v>
      </c>
      <c r="K15" s="12">
        <v>0.11899999999999999</v>
      </c>
      <c r="L15" s="12">
        <v>0.11799999999999999</v>
      </c>
      <c r="M15" s="12">
        <v>0.125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0.121</v>
      </c>
      <c r="C18" s="12">
        <v>0.111</v>
      </c>
      <c r="D18" s="12">
        <v>0.124</v>
      </c>
      <c r="E18" s="12">
        <v>0.115</v>
      </c>
      <c r="F18" s="12">
        <v>0.13300000000000001</v>
      </c>
      <c r="G18" s="12">
        <v>0.47399999999999998</v>
      </c>
      <c r="H18" s="12">
        <v>0.13600000000000001</v>
      </c>
      <c r="I18" s="12">
        <v>0.13300000000000001</v>
      </c>
      <c r="J18" s="12">
        <v>0.154</v>
      </c>
      <c r="K18" s="12">
        <v>0.14399999999999999</v>
      </c>
      <c r="L18" s="12">
        <v>0.10100000000000001</v>
      </c>
      <c r="M18" s="12">
        <v>0.105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0.115</v>
      </c>
      <c r="D19" s="12">
        <v>0.114</v>
      </c>
      <c r="E19" s="12">
        <v>0.108</v>
      </c>
      <c r="F19" s="12">
        <v>0.106</v>
      </c>
      <c r="G19" s="12">
        <v>0.107</v>
      </c>
      <c r="H19" s="12">
        <v>0.11</v>
      </c>
      <c r="I19" s="12">
        <v>0.112</v>
      </c>
      <c r="J19" s="12">
        <v>0.11700000000000001</v>
      </c>
      <c r="K19" s="12">
        <v>0.11899999999999999</v>
      </c>
      <c r="L19" s="12">
        <v>0.11799999999999999</v>
      </c>
      <c r="M19" s="12">
        <v>0.125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0.122</v>
      </c>
      <c r="C22" s="12">
        <v>0.11</v>
      </c>
      <c r="D22" s="12">
        <v>0.124</v>
      </c>
      <c r="E22" s="12">
        <v>0.115</v>
      </c>
      <c r="F22" s="12">
        <v>0.13300000000000001</v>
      </c>
      <c r="G22" s="12">
        <v>0.41399999999999998</v>
      </c>
      <c r="H22" s="12">
        <v>0.13700000000000001</v>
      </c>
      <c r="I22" s="12">
        <v>0.13300000000000001</v>
      </c>
      <c r="J22" s="12">
        <v>0.155</v>
      </c>
      <c r="K22" s="12">
        <v>0.14399999999999999</v>
      </c>
      <c r="L22" s="12">
        <v>0.153</v>
      </c>
      <c r="M22" s="12">
        <v>0.156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0.115</v>
      </c>
      <c r="D23" s="12">
        <v>0.115</v>
      </c>
      <c r="E23" s="12">
        <v>0.108</v>
      </c>
      <c r="F23" s="12">
        <v>0.106</v>
      </c>
      <c r="G23" s="12">
        <v>0.107</v>
      </c>
      <c r="H23" s="12">
        <v>0.11</v>
      </c>
      <c r="I23" s="12">
        <v>0.112</v>
      </c>
      <c r="J23" s="12">
        <v>0.11700000000000001</v>
      </c>
      <c r="K23" s="12">
        <v>0.11899999999999999</v>
      </c>
      <c r="L23" s="12">
        <v>0.11799999999999999</v>
      </c>
      <c r="M23" s="12">
        <v>0.125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781EF-01F8-AF4B-88BC-F36A65AE9099}">
  <dimension ref="A1:S26"/>
  <sheetViews>
    <sheetView workbookViewId="0">
      <selection activeCell="P13" sqref="P13:Q14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0.111</v>
      </c>
      <c r="C2" s="13">
        <v>0.106</v>
      </c>
      <c r="D2" s="13">
        <v>0.106</v>
      </c>
      <c r="E2" s="13">
        <v>0.105</v>
      </c>
      <c r="F2" s="13">
        <v>0.10299999999999999</v>
      </c>
      <c r="G2" s="13">
        <v>0.10299999999999999</v>
      </c>
      <c r="H2" s="13">
        <v>0.10100000000000001</v>
      </c>
      <c r="I2" s="13">
        <v>0.10100000000000001</v>
      </c>
      <c r="J2" s="13">
        <v>0.10100000000000001</v>
      </c>
      <c r="K2" s="13">
        <v>0.10100000000000001</v>
      </c>
      <c r="L2" s="13">
        <v>0.10100000000000001</v>
      </c>
      <c r="M2" s="13">
        <v>0.109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0.111</v>
      </c>
      <c r="R3" s="6">
        <f>C2</f>
        <v>0.106</v>
      </c>
      <c r="S3" s="6"/>
    </row>
    <row r="4" spans="1:19" x14ac:dyDescent="0.2">
      <c r="P4" s="7">
        <v>120</v>
      </c>
      <c r="Q4" s="6">
        <f>D6</f>
        <v>0.113</v>
      </c>
      <c r="R4" s="6">
        <f>E6</f>
        <v>0.109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0.121</v>
      </c>
      <c r="R5" s="6">
        <f>G10</f>
        <v>0.115</v>
      </c>
      <c r="S5" s="6"/>
    </row>
    <row r="6" spans="1:19" x14ac:dyDescent="0.2">
      <c r="A6" s="2" t="s">
        <v>0</v>
      </c>
      <c r="B6" s="12">
        <v>0.111</v>
      </c>
      <c r="C6" s="12">
        <v>0.105</v>
      </c>
      <c r="D6" s="12">
        <v>0.113</v>
      </c>
      <c r="E6" s="12">
        <v>0.109</v>
      </c>
      <c r="F6" s="12">
        <v>0.10299999999999999</v>
      </c>
      <c r="G6" s="12">
        <v>0.10299999999999999</v>
      </c>
      <c r="H6" s="12">
        <v>0.10100000000000001</v>
      </c>
      <c r="I6" s="12">
        <v>0.10100000000000001</v>
      </c>
      <c r="J6" s="12">
        <v>0.10100000000000001</v>
      </c>
      <c r="K6" s="12">
        <v>0.10100000000000001</v>
      </c>
      <c r="L6" s="12">
        <v>0.10100000000000001</v>
      </c>
      <c r="M6" s="12">
        <v>0.109</v>
      </c>
      <c r="N6" s="3">
        <v>405</v>
      </c>
      <c r="P6" s="7">
        <v>360</v>
      </c>
      <c r="Q6" s="6">
        <f>H14</f>
        <v>0.129</v>
      </c>
      <c r="R6" s="6">
        <f>I14</f>
        <v>0.121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0.14199999999999999</v>
      </c>
      <c r="R7" s="6">
        <f>K18</f>
        <v>0.128</v>
      </c>
      <c r="S7" s="6"/>
    </row>
    <row r="8" spans="1:19" x14ac:dyDescent="0.2">
      <c r="P8" s="7">
        <v>600</v>
      </c>
      <c r="Q8" s="6">
        <f>L22</f>
        <v>0.152</v>
      </c>
      <c r="R8" s="6">
        <f>M22</f>
        <v>0.14599999999999999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0.111</v>
      </c>
      <c r="C10" s="12">
        <v>0.105</v>
      </c>
      <c r="D10" s="12">
        <v>0.113</v>
      </c>
      <c r="E10" s="12">
        <v>0.109</v>
      </c>
      <c r="F10" s="12">
        <v>0.121</v>
      </c>
      <c r="G10" s="12">
        <v>0.115</v>
      </c>
      <c r="H10" s="12">
        <v>0.129</v>
      </c>
      <c r="I10" s="12">
        <v>0.121</v>
      </c>
      <c r="J10" s="12">
        <v>0.10100000000000001</v>
      </c>
      <c r="K10" s="12">
        <v>0.10100000000000001</v>
      </c>
      <c r="L10" s="12">
        <v>0.10100000000000001</v>
      </c>
      <c r="M10" s="12">
        <v>0.109</v>
      </c>
      <c r="N10" s="3">
        <v>405</v>
      </c>
      <c r="P10" t="s">
        <v>6</v>
      </c>
      <c r="Q10">
        <f>SLOPE(Q3:Q8,$P$3:$P$8)</f>
        <v>7.142857142857142E-5</v>
      </c>
      <c r="R10">
        <f>SLOPE(R3:R8,$P$3:$P$8)</f>
        <v>6.2619047619047612E-5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4.4047619047619041E-6</v>
      </c>
    </row>
    <row r="12" spans="1:19" x14ac:dyDescent="0.2">
      <c r="P12" t="s">
        <v>8</v>
      </c>
      <c r="Q12">
        <f>AVERAGE(Q10:R10)</f>
        <v>6.7023809523809516E-5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0.111</v>
      </c>
      <c r="C14" s="12">
        <v>0.105</v>
      </c>
      <c r="D14" s="12">
        <v>0.114</v>
      </c>
      <c r="E14" s="12">
        <v>0.109</v>
      </c>
      <c r="F14" s="12">
        <v>0.13100000000000001</v>
      </c>
      <c r="G14" s="12">
        <v>0.115</v>
      </c>
      <c r="H14" s="12">
        <v>0.129</v>
      </c>
      <c r="I14" s="12">
        <v>0.121</v>
      </c>
      <c r="J14" s="12">
        <v>0.14199999999999999</v>
      </c>
      <c r="K14" s="12">
        <v>0.129</v>
      </c>
      <c r="L14" s="12">
        <v>0.10100000000000001</v>
      </c>
      <c r="M14" s="12">
        <v>0.109</v>
      </c>
      <c r="N14" s="3">
        <v>405</v>
      </c>
    </row>
    <row r="15" spans="1:19" x14ac:dyDescent="0.2">
      <c r="A15" s="2" t="s">
        <v>1</v>
      </c>
      <c r="B15" s="12">
        <v>0.11700000000000001</v>
      </c>
      <c r="C15" s="12">
        <v>0.11600000000000001</v>
      </c>
      <c r="D15" s="12">
        <v>0.115</v>
      </c>
      <c r="E15" s="12">
        <v>0.108</v>
      </c>
      <c r="F15" s="12">
        <v>0.106</v>
      </c>
      <c r="G15" s="12">
        <v>0.107</v>
      </c>
      <c r="H15" s="12">
        <v>0.11</v>
      </c>
      <c r="I15" s="12">
        <v>0.112</v>
      </c>
      <c r="J15" s="12">
        <v>0.11700000000000001</v>
      </c>
      <c r="K15" s="12">
        <v>0.11899999999999999</v>
      </c>
      <c r="L15" s="12">
        <v>0.11799999999999999</v>
      </c>
      <c r="M15" s="12">
        <v>0.125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0.111</v>
      </c>
      <c r="C18" s="12">
        <v>0.106</v>
      </c>
      <c r="D18" s="12">
        <v>0.113</v>
      </c>
      <c r="E18" s="12">
        <v>0.109</v>
      </c>
      <c r="F18" s="12">
        <v>0.126</v>
      </c>
      <c r="G18" s="12">
        <v>0.115</v>
      </c>
      <c r="H18" s="12">
        <v>0.129</v>
      </c>
      <c r="I18" s="12">
        <v>0.121</v>
      </c>
      <c r="J18" s="12">
        <v>0.14199999999999999</v>
      </c>
      <c r="K18" s="12">
        <v>0.128</v>
      </c>
      <c r="L18" s="12">
        <v>0.152</v>
      </c>
      <c r="M18" s="12">
        <v>0.14599999999999999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0.115</v>
      </c>
      <c r="D19" s="12">
        <v>0.114</v>
      </c>
      <c r="E19" s="12">
        <v>0.108</v>
      </c>
      <c r="F19" s="12">
        <v>0.106</v>
      </c>
      <c r="G19" s="12">
        <v>0.107</v>
      </c>
      <c r="H19" s="12">
        <v>0.11</v>
      </c>
      <c r="I19" s="12">
        <v>0.112</v>
      </c>
      <c r="J19" s="12">
        <v>0.11700000000000001</v>
      </c>
      <c r="K19" s="12">
        <v>0.11899999999999999</v>
      </c>
      <c r="L19" s="12">
        <v>0.11799999999999999</v>
      </c>
      <c r="M19" s="12">
        <v>0.125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0.111</v>
      </c>
      <c r="C22" s="12">
        <v>0.106</v>
      </c>
      <c r="D22" s="12">
        <v>0.113</v>
      </c>
      <c r="E22" s="12">
        <v>0.109</v>
      </c>
      <c r="F22" s="12">
        <v>0.126</v>
      </c>
      <c r="G22" s="12">
        <v>0.115</v>
      </c>
      <c r="H22" s="12">
        <v>0.129</v>
      </c>
      <c r="I22" s="12">
        <v>0.121</v>
      </c>
      <c r="J22" s="12">
        <v>0.14199999999999999</v>
      </c>
      <c r="K22" s="12">
        <v>0.128</v>
      </c>
      <c r="L22" s="12">
        <v>0.152</v>
      </c>
      <c r="M22" s="12">
        <v>0.14599999999999999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0.115</v>
      </c>
      <c r="D23" s="12">
        <v>0.115</v>
      </c>
      <c r="E23" s="12">
        <v>0.108</v>
      </c>
      <c r="F23" s="12">
        <v>0.106</v>
      </c>
      <c r="G23" s="12">
        <v>0.107</v>
      </c>
      <c r="H23" s="12">
        <v>0.11</v>
      </c>
      <c r="I23" s="12">
        <v>0.112</v>
      </c>
      <c r="J23" s="12">
        <v>0.11700000000000001</v>
      </c>
      <c r="K23" s="12">
        <v>0.11899999999999999</v>
      </c>
      <c r="L23" s="12">
        <v>0.11799999999999999</v>
      </c>
      <c r="M23" s="12">
        <v>0.125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62B45-8AD1-154C-A77E-AAC062F70599}">
  <dimension ref="A1:S26"/>
  <sheetViews>
    <sheetView workbookViewId="0">
      <selection activeCell="P13" sqref="P13:Q14"/>
    </sheetView>
  </sheetViews>
  <sheetFormatPr baseColWidth="10" defaultRowHeight="15" x14ac:dyDescent="0.2"/>
  <cols>
    <col min="15" max="15" width="10.83203125" style="4"/>
    <col min="16" max="16" width="33.1640625" customWidth="1"/>
    <col min="17" max="17" width="11.83203125" bestFit="1" customWidth="1"/>
  </cols>
  <sheetData>
    <row r="1" spans="1:19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">
      <c r="A2" s="2" t="s">
        <v>0</v>
      </c>
      <c r="B2" s="13">
        <v>0.11</v>
      </c>
      <c r="C2" s="13">
        <v>0.111</v>
      </c>
      <c r="D2" s="13">
        <v>0.108</v>
      </c>
      <c r="E2" s="13">
        <v>0.105</v>
      </c>
      <c r="F2" s="13">
        <v>0.10299999999999999</v>
      </c>
      <c r="G2" s="13">
        <v>0.10199999999999999</v>
      </c>
      <c r="H2" s="13">
        <v>0.10100000000000001</v>
      </c>
      <c r="I2" s="13">
        <v>0.1</v>
      </c>
      <c r="J2" s="13">
        <v>0.10100000000000001</v>
      </c>
      <c r="K2" s="13">
        <v>0.10100000000000001</v>
      </c>
      <c r="L2" s="13">
        <v>0.10299999999999999</v>
      </c>
      <c r="M2" s="13">
        <v>0.115</v>
      </c>
      <c r="N2" s="3">
        <v>405</v>
      </c>
      <c r="P2" s="5" t="s">
        <v>4</v>
      </c>
      <c r="Q2" s="6" t="s">
        <v>2</v>
      </c>
      <c r="R2" s="6" t="s">
        <v>3</v>
      </c>
      <c r="S2" s="6"/>
    </row>
    <row r="3" spans="1:19" x14ac:dyDescent="0.2">
      <c r="A3" s="2" t="s">
        <v>1</v>
      </c>
      <c r="B3" s="13">
        <v>0.05</v>
      </c>
      <c r="C3" s="13">
        <v>0.05</v>
      </c>
      <c r="D3" s="13">
        <v>0.05</v>
      </c>
      <c r="E3" s="13">
        <v>0.05</v>
      </c>
      <c r="F3" s="13">
        <v>0.05</v>
      </c>
      <c r="G3" s="13">
        <v>0.05</v>
      </c>
      <c r="H3" s="13">
        <v>5.0999999999999997E-2</v>
      </c>
      <c r="I3" s="13">
        <v>0.05</v>
      </c>
      <c r="J3" s="13">
        <v>0.05</v>
      </c>
      <c r="K3" s="13">
        <v>0.05</v>
      </c>
      <c r="L3" s="13">
        <v>0.05</v>
      </c>
      <c r="M3" s="13">
        <v>5.0999999999999997E-2</v>
      </c>
      <c r="N3" s="3">
        <v>405</v>
      </c>
      <c r="P3" s="5">
        <v>0</v>
      </c>
      <c r="Q3" s="6">
        <f>B2</f>
        <v>0.11</v>
      </c>
      <c r="R3" s="6">
        <f>C2</f>
        <v>0.111</v>
      </c>
      <c r="S3" s="6"/>
    </row>
    <row r="4" spans="1:19" x14ac:dyDescent="0.2">
      <c r="P4" s="7">
        <v>120</v>
      </c>
      <c r="Q4" s="6">
        <f>D6</f>
        <v>0.113</v>
      </c>
      <c r="R4" s="6">
        <f>E6</f>
        <v>0.11700000000000001</v>
      </c>
      <c r="S4" s="6"/>
    </row>
    <row r="5" spans="1:19" x14ac:dyDescent="0.2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7">
        <v>240</v>
      </c>
      <c r="Q5" s="6">
        <f>F10</f>
        <v>0.11600000000000001</v>
      </c>
      <c r="R5" s="6">
        <f>G10</f>
        <v>0.122</v>
      </c>
      <c r="S5" s="6"/>
    </row>
    <row r="6" spans="1:19" x14ac:dyDescent="0.2">
      <c r="A6" s="2" t="s">
        <v>0</v>
      </c>
      <c r="B6" s="12">
        <v>0.11</v>
      </c>
      <c r="C6" s="12">
        <v>0.11</v>
      </c>
      <c r="D6" s="12">
        <v>0.113</v>
      </c>
      <c r="E6" s="12">
        <v>0.11700000000000001</v>
      </c>
      <c r="F6" s="12">
        <v>0.10299999999999999</v>
      </c>
      <c r="G6" s="12">
        <v>0.10199999999999999</v>
      </c>
      <c r="H6" s="12">
        <v>0.10199999999999999</v>
      </c>
      <c r="I6" s="12">
        <v>0.10100000000000001</v>
      </c>
      <c r="J6" s="12">
        <v>0.10100000000000001</v>
      </c>
      <c r="K6" s="12">
        <v>0.10100000000000001</v>
      </c>
      <c r="L6" s="12">
        <v>0.10299999999999999</v>
      </c>
      <c r="M6" s="12">
        <v>0.114</v>
      </c>
      <c r="N6" s="3">
        <v>405</v>
      </c>
      <c r="P6" s="7">
        <v>360</v>
      </c>
      <c r="Q6" s="6">
        <f>H14</f>
        <v>0.124</v>
      </c>
      <c r="R6" s="6">
        <f>I14</f>
        <v>0.126</v>
      </c>
      <c r="S6" s="6"/>
    </row>
    <row r="7" spans="1:19" x14ac:dyDescent="0.2">
      <c r="A7" s="2" t="s">
        <v>1</v>
      </c>
      <c r="B7" s="12">
        <v>0.112</v>
      </c>
      <c r="C7" s="12">
        <v>0.111</v>
      </c>
      <c r="D7" s="12">
        <v>0.127</v>
      </c>
      <c r="E7" s="12">
        <v>0.11700000000000001</v>
      </c>
      <c r="F7" s="12">
        <v>0.106</v>
      </c>
      <c r="G7" s="12">
        <v>0.107</v>
      </c>
      <c r="H7" s="12">
        <v>0.11</v>
      </c>
      <c r="I7" s="12">
        <v>0.112</v>
      </c>
      <c r="J7" s="12">
        <v>0.11600000000000001</v>
      </c>
      <c r="K7" s="12">
        <v>0.11899999999999999</v>
      </c>
      <c r="L7" s="12">
        <v>0.11799999999999999</v>
      </c>
      <c r="M7" s="12">
        <v>0.125</v>
      </c>
      <c r="N7" s="3">
        <v>405</v>
      </c>
      <c r="P7" s="5">
        <v>480</v>
      </c>
      <c r="Q7" s="6">
        <f>J18</f>
        <v>0.13100000000000001</v>
      </c>
      <c r="R7" s="6">
        <f>K18</f>
        <v>0.13700000000000001</v>
      </c>
      <c r="S7" s="6"/>
    </row>
    <row r="8" spans="1:19" x14ac:dyDescent="0.2">
      <c r="P8" s="7">
        <v>600</v>
      </c>
      <c r="Q8" s="6">
        <f>L22</f>
        <v>0.14299999999999999</v>
      </c>
      <c r="R8" s="6">
        <f>M22</f>
        <v>0.158</v>
      </c>
      <c r="S8" s="6"/>
    </row>
    <row r="9" spans="1:19" x14ac:dyDescent="0.2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">
      <c r="A10" s="2" t="s">
        <v>0</v>
      </c>
      <c r="B10" s="12">
        <v>0.11</v>
      </c>
      <c r="C10" s="12">
        <v>0.111</v>
      </c>
      <c r="D10" s="12">
        <v>0.113</v>
      </c>
      <c r="E10" s="12">
        <v>0.11600000000000001</v>
      </c>
      <c r="F10" s="12">
        <v>0.11600000000000001</v>
      </c>
      <c r="G10" s="12">
        <v>0.122</v>
      </c>
      <c r="H10" s="12">
        <v>0.10199999999999999</v>
      </c>
      <c r="I10" s="12">
        <v>0.1</v>
      </c>
      <c r="J10" s="12">
        <v>0.10100000000000001</v>
      </c>
      <c r="K10" s="12">
        <v>0.10100000000000001</v>
      </c>
      <c r="L10" s="12">
        <v>0.10299999999999999</v>
      </c>
      <c r="M10" s="12">
        <v>0.114</v>
      </c>
      <c r="N10" s="3">
        <v>405</v>
      </c>
      <c r="P10" t="s">
        <v>6</v>
      </c>
      <c r="Q10">
        <f>SLOPE(Q3:Q8,$P$3:$P$8)</f>
        <v>5.404761904761904E-5</v>
      </c>
      <c r="R10">
        <f>SLOPE(R3:R8,$P$3:$P$8)</f>
        <v>7.1190476190476198E-5</v>
      </c>
    </row>
    <row r="11" spans="1:19" x14ac:dyDescent="0.2">
      <c r="A11" s="2" t="s">
        <v>1</v>
      </c>
      <c r="B11" s="12">
        <v>5.0999999999999997E-2</v>
      </c>
      <c r="C11" s="12">
        <v>0.05</v>
      </c>
      <c r="D11" s="12">
        <v>0.05</v>
      </c>
      <c r="E11" s="12">
        <v>0.05</v>
      </c>
      <c r="F11" s="12">
        <v>0.05</v>
      </c>
      <c r="G11" s="12">
        <v>0.05</v>
      </c>
      <c r="H11" s="12">
        <v>5.0999999999999997E-2</v>
      </c>
      <c r="I11" s="12">
        <v>0.05</v>
      </c>
      <c r="J11" s="12">
        <v>0.05</v>
      </c>
      <c r="K11" s="12">
        <v>0.05</v>
      </c>
      <c r="L11" s="12">
        <v>0.05</v>
      </c>
      <c r="M11" s="12">
        <v>5.0999999999999997E-2</v>
      </c>
      <c r="N11" s="3">
        <v>405</v>
      </c>
      <c r="P11" t="s">
        <v>5</v>
      </c>
      <c r="Q11">
        <f>_xlfn.STDEV.P(Q10:R10)</f>
        <v>8.5714285714285794E-6</v>
      </c>
    </row>
    <row r="12" spans="1:19" x14ac:dyDescent="0.2">
      <c r="P12" t="s">
        <v>8</v>
      </c>
      <c r="Q12">
        <f>AVERAGE(Q10:R10)</f>
        <v>6.2619047619047626E-5</v>
      </c>
    </row>
    <row r="13" spans="1:19" x14ac:dyDescent="0.2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</row>
    <row r="14" spans="1:19" x14ac:dyDescent="0.2">
      <c r="A14" s="2" t="s">
        <v>0</v>
      </c>
      <c r="B14" s="12">
        <v>0.11</v>
      </c>
      <c r="C14" s="12">
        <v>0.111</v>
      </c>
      <c r="D14" s="12">
        <v>0.113</v>
      </c>
      <c r="E14" s="12">
        <v>0.115</v>
      </c>
      <c r="F14" s="12">
        <v>0.11700000000000001</v>
      </c>
      <c r="G14" s="12">
        <v>0.122</v>
      </c>
      <c r="H14" s="12">
        <v>0.124</v>
      </c>
      <c r="I14" s="12">
        <v>0.126</v>
      </c>
      <c r="J14" s="12">
        <v>0.10100000000000001</v>
      </c>
      <c r="K14" s="12">
        <v>0.10100000000000001</v>
      </c>
      <c r="L14" s="12">
        <v>0.10299999999999999</v>
      </c>
      <c r="M14" s="12">
        <v>0.115</v>
      </c>
      <c r="N14" s="3">
        <v>405</v>
      </c>
    </row>
    <row r="15" spans="1:19" x14ac:dyDescent="0.2">
      <c r="A15" s="2" t="s">
        <v>1</v>
      </c>
      <c r="B15" s="12">
        <v>0.11700000000000001</v>
      </c>
      <c r="C15" s="12">
        <v>0.11600000000000001</v>
      </c>
      <c r="D15" s="12">
        <v>0.115</v>
      </c>
      <c r="E15" s="12">
        <v>0.108</v>
      </c>
      <c r="F15" s="12">
        <v>0.106</v>
      </c>
      <c r="G15" s="12">
        <v>0.107</v>
      </c>
      <c r="H15" s="12">
        <v>0.11</v>
      </c>
      <c r="I15" s="12">
        <v>0.112</v>
      </c>
      <c r="J15" s="12">
        <v>0.11700000000000001</v>
      </c>
      <c r="K15" s="12">
        <v>0.11899999999999999</v>
      </c>
      <c r="L15" s="12">
        <v>0.11799999999999999</v>
      </c>
      <c r="M15" s="12">
        <v>0.125</v>
      </c>
      <c r="N15" s="3">
        <v>405</v>
      </c>
    </row>
    <row r="17" spans="1:14" x14ac:dyDescent="0.2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">
      <c r="A18" s="2" t="s">
        <v>0</v>
      </c>
      <c r="B18" s="12">
        <v>0.11</v>
      </c>
      <c r="C18" s="12">
        <v>0.11</v>
      </c>
      <c r="D18" s="12">
        <v>0.113</v>
      </c>
      <c r="E18" s="12">
        <v>0.115</v>
      </c>
      <c r="F18" s="12">
        <v>0.11700000000000001</v>
      </c>
      <c r="G18" s="12">
        <v>0.121</v>
      </c>
      <c r="H18" s="12">
        <v>0.123</v>
      </c>
      <c r="I18" s="12">
        <v>0.126</v>
      </c>
      <c r="J18" s="12">
        <v>0.13100000000000001</v>
      </c>
      <c r="K18" s="12">
        <v>0.13700000000000001</v>
      </c>
      <c r="L18" s="12">
        <v>0.10299999999999999</v>
      </c>
      <c r="M18" s="12">
        <v>0.114</v>
      </c>
      <c r="N18" s="3">
        <v>405</v>
      </c>
    </row>
    <row r="19" spans="1:14" x14ac:dyDescent="0.2">
      <c r="A19" s="2" t="s">
        <v>1</v>
      </c>
      <c r="B19" s="12">
        <v>0.11700000000000001</v>
      </c>
      <c r="C19" s="12">
        <v>0.115</v>
      </c>
      <c r="D19" s="12">
        <v>0.114</v>
      </c>
      <c r="E19" s="12">
        <v>0.108</v>
      </c>
      <c r="F19" s="12">
        <v>0.106</v>
      </c>
      <c r="G19" s="12">
        <v>0.107</v>
      </c>
      <c r="H19" s="12">
        <v>0.11</v>
      </c>
      <c r="I19" s="12">
        <v>0.112</v>
      </c>
      <c r="J19" s="12">
        <v>0.11700000000000001</v>
      </c>
      <c r="K19" s="12">
        <v>0.11899999999999999</v>
      </c>
      <c r="L19" s="12">
        <v>0.11799999999999999</v>
      </c>
      <c r="M19" s="12">
        <v>0.125</v>
      </c>
      <c r="N19" s="3">
        <v>405</v>
      </c>
    </row>
    <row r="21" spans="1:14" x14ac:dyDescent="0.2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">
      <c r="A22" s="2" t="s">
        <v>0</v>
      </c>
      <c r="B22" s="12">
        <v>0.11</v>
      </c>
      <c r="C22" s="12">
        <v>0.111</v>
      </c>
      <c r="D22" s="12">
        <v>0.113</v>
      </c>
      <c r="E22" s="12">
        <v>0.115</v>
      </c>
      <c r="F22" s="12">
        <v>0.11700000000000001</v>
      </c>
      <c r="G22" s="12">
        <v>0.122</v>
      </c>
      <c r="H22" s="12">
        <v>0.123</v>
      </c>
      <c r="I22" s="12">
        <v>0.126</v>
      </c>
      <c r="J22" s="12">
        <v>0.13100000000000001</v>
      </c>
      <c r="K22" s="12">
        <v>0.13700000000000001</v>
      </c>
      <c r="L22" s="12">
        <v>0.14299999999999999</v>
      </c>
      <c r="M22" s="12">
        <v>0.158</v>
      </c>
      <c r="N22" s="3">
        <v>405</v>
      </c>
    </row>
    <row r="23" spans="1:14" x14ac:dyDescent="0.2">
      <c r="A23" s="2" t="s">
        <v>1</v>
      </c>
      <c r="B23" s="12">
        <v>0.11700000000000001</v>
      </c>
      <c r="C23" s="12">
        <v>0.115</v>
      </c>
      <c r="D23" s="12">
        <v>0.115</v>
      </c>
      <c r="E23" s="12">
        <v>0.108</v>
      </c>
      <c r="F23" s="12">
        <v>0.106</v>
      </c>
      <c r="G23" s="12">
        <v>0.107</v>
      </c>
      <c r="H23" s="12">
        <v>0.11</v>
      </c>
      <c r="I23" s="12">
        <v>0.112</v>
      </c>
      <c r="J23" s="12">
        <v>0.11700000000000001</v>
      </c>
      <c r="K23" s="12">
        <v>0.11899999999999999</v>
      </c>
      <c r="L23" s="12">
        <v>0.11799999999999999</v>
      </c>
      <c r="M23" s="12">
        <v>0.125</v>
      </c>
      <c r="N23" s="3">
        <v>405</v>
      </c>
    </row>
    <row r="25" spans="1:14" x14ac:dyDescent="0.2">
      <c r="A25" s="8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2">
      <c r="A26" s="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1C83E-A69F-5A43-81B1-8EA26F924D94}">
  <dimension ref="A2:CU122"/>
  <sheetViews>
    <sheetView topLeftCell="BQ13" workbookViewId="0">
      <selection activeCell="CD25" sqref="CD25:CE27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0.60568287037037039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120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  <c r="CE21" s="14">
        <f>AVERAGE(CD23:CE23)</f>
        <v>2.0584875727128497E-4</v>
      </c>
      <c r="CG21" s="14">
        <f>AVERAGE(CF23:CG23)</f>
        <v>2.3464285714285709E-3</v>
      </c>
    </row>
    <row r="23" spans="1:99" x14ac:dyDescent="0.15">
      <c r="A23" s="22">
        <v>340</v>
      </c>
      <c r="B23" s="21"/>
      <c r="CD23" s="14">
        <f>SLOPE(CD26:CD86,$CC$26:$CC$86)</f>
        <v>1.8942358540454776E-4</v>
      </c>
      <c r="CE23" s="14">
        <f>SLOPE(CE26:CE86,$CC$26:$CC$86)</f>
        <v>2.2227392913802218E-4</v>
      </c>
      <c r="CF23" s="14">
        <f>SLOPE(CF26:CF32,$CC$26:$CC$32)</f>
        <v>2.0428571428571427E-3</v>
      </c>
      <c r="CG23" s="14">
        <f>SLOPE(CG26:CG32,$CC$26:$CC$32)</f>
        <v>2.6499999999999991E-3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8" t="s">
        <v>72</v>
      </c>
      <c r="AU25" s="8" t="s">
        <v>71</v>
      </c>
      <c r="AV25" s="8" t="s">
        <v>70</v>
      </c>
      <c r="AW25" s="8" t="s">
        <v>69</v>
      </c>
      <c r="AX25" s="8" t="s">
        <v>68</v>
      </c>
      <c r="AY25" s="8" t="s">
        <v>67</v>
      </c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34">
        <v>120</v>
      </c>
      <c r="CE25" s="35"/>
      <c r="CF25" s="34" t="s">
        <v>36</v>
      </c>
      <c r="CG25" s="35"/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>
        <v>0</v>
      </c>
      <c r="CD26" s="12">
        <v>0.125</v>
      </c>
      <c r="CE26" s="12">
        <v>0.122</v>
      </c>
      <c r="CF26" s="12">
        <v>0.28499999999999998</v>
      </c>
      <c r="CG26" s="12">
        <v>0.26800000000000002</v>
      </c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6">
        <v>5</v>
      </c>
      <c r="CD27" s="12">
        <v>0.127</v>
      </c>
      <c r="CE27" s="12">
        <v>0.124</v>
      </c>
      <c r="CF27" s="12">
        <v>0.308</v>
      </c>
      <c r="CG27" s="12">
        <v>0.29599999999999999</v>
      </c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6">
        <v>10</v>
      </c>
      <c r="CD28" s="12">
        <v>0.128</v>
      </c>
      <c r="CE28" s="12">
        <v>0.126</v>
      </c>
      <c r="CF28" s="12">
        <v>0.32300000000000001</v>
      </c>
      <c r="CG28" s="12">
        <v>0.315</v>
      </c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6">
        <v>15</v>
      </c>
      <c r="CD29" s="12">
        <v>0.13</v>
      </c>
      <c r="CE29" s="12">
        <v>0.128</v>
      </c>
      <c r="CF29" s="12">
        <v>0.33300000000000002</v>
      </c>
      <c r="CG29" s="12">
        <v>0.32900000000000001</v>
      </c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6">
        <v>20</v>
      </c>
      <c r="CD30" s="12">
        <v>0.13100000000000001</v>
      </c>
      <c r="CE30" s="12">
        <v>0.13</v>
      </c>
      <c r="CF30" s="12">
        <v>0.34100000000000003</v>
      </c>
      <c r="CG30" s="12">
        <v>0.33900000000000002</v>
      </c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6">
        <v>25</v>
      </c>
      <c r="CD31" s="12">
        <v>0.13300000000000001</v>
      </c>
      <c r="CE31" s="12">
        <v>0.13100000000000001</v>
      </c>
      <c r="CF31" s="12">
        <v>0.34599999999999997</v>
      </c>
      <c r="CG31" s="12">
        <v>0.34499999999999997</v>
      </c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6">
        <v>30</v>
      </c>
      <c r="CD32" s="12">
        <v>0.13400000000000001</v>
      </c>
      <c r="CE32" s="12">
        <v>0.13300000000000001</v>
      </c>
      <c r="CF32" s="12">
        <v>0.34899999999999998</v>
      </c>
      <c r="CG32" s="12">
        <v>0.35099999999999998</v>
      </c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6">
        <v>35</v>
      </c>
      <c r="CD33" s="12">
        <v>0.13600000000000001</v>
      </c>
      <c r="CE33" s="12">
        <v>0.13400000000000001</v>
      </c>
      <c r="CF33" s="12">
        <v>0.35199999999999998</v>
      </c>
      <c r="CG33" s="12">
        <v>0.35499999999999998</v>
      </c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6">
        <v>40</v>
      </c>
      <c r="CD34" s="12">
        <v>0.13700000000000001</v>
      </c>
      <c r="CE34" s="12">
        <v>0.13600000000000001</v>
      </c>
      <c r="CF34" s="12">
        <v>0.35399999999999998</v>
      </c>
      <c r="CG34" s="12">
        <v>0.35699999999999998</v>
      </c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6">
        <v>45</v>
      </c>
      <c r="CD35" s="12">
        <v>0.13800000000000001</v>
      </c>
      <c r="CE35" s="12">
        <v>0.13700000000000001</v>
      </c>
      <c r="CF35" s="12">
        <v>0.35499999999999998</v>
      </c>
      <c r="CG35" s="12">
        <v>0.35799999999999998</v>
      </c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6">
        <v>50</v>
      </c>
      <c r="CD36" s="12">
        <v>0.14000000000000001</v>
      </c>
      <c r="CE36" s="12">
        <v>0.13900000000000001</v>
      </c>
      <c r="CF36" s="12">
        <v>0.35599999999999998</v>
      </c>
      <c r="CG36" s="12">
        <v>0.36</v>
      </c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6">
        <v>55</v>
      </c>
      <c r="CD37" s="12">
        <v>0.14099999999999999</v>
      </c>
      <c r="CE37" s="12">
        <v>0.14000000000000001</v>
      </c>
      <c r="CF37" s="12">
        <v>0.35599999999999998</v>
      </c>
      <c r="CG37" s="12">
        <v>0.36099999999999999</v>
      </c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6">
        <v>60</v>
      </c>
      <c r="CD38" s="12">
        <v>0.14199999999999999</v>
      </c>
      <c r="CE38" s="12">
        <v>0.14099999999999999</v>
      </c>
      <c r="CF38" s="12">
        <v>0.35699999999999998</v>
      </c>
      <c r="CG38" s="12">
        <v>0.36099999999999999</v>
      </c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6">
        <v>65</v>
      </c>
      <c r="CD39" s="12">
        <v>0.14399999999999999</v>
      </c>
      <c r="CE39" s="12">
        <v>0.14299999999999999</v>
      </c>
      <c r="CF39" s="12">
        <v>0.35699999999999998</v>
      </c>
      <c r="CG39" s="12">
        <v>0.36199999999999999</v>
      </c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6">
        <v>70</v>
      </c>
      <c r="CD40" s="12">
        <v>0.14499999999999999</v>
      </c>
      <c r="CE40" s="12">
        <v>0.14399999999999999</v>
      </c>
      <c r="CF40" s="12">
        <v>0.35699999999999998</v>
      </c>
      <c r="CG40" s="12">
        <v>0.36199999999999999</v>
      </c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6">
        <v>75</v>
      </c>
      <c r="CD41" s="12">
        <v>0.14599999999999999</v>
      </c>
      <c r="CE41" s="12">
        <v>0.14499999999999999</v>
      </c>
      <c r="CF41" s="12">
        <v>0.35699999999999998</v>
      </c>
      <c r="CG41" s="12">
        <v>0.36199999999999999</v>
      </c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6">
        <v>80</v>
      </c>
      <c r="CD42" s="12">
        <v>0.14699999999999999</v>
      </c>
      <c r="CE42" s="12">
        <v>0.14699999999999999</v>
      </c>
      <c r="CF42" s="12">
        <v>0.35699999999999998</v>
      </c>
      <c r="CG42" s="12">
        <v>0.36199999999999999</v>
      </c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6">
        <v>85</v>
      </c>
      <c r="CD43" s="12">
        <v>0.14799999999999999</v>
      </c>
      <c r="CE43" s="12">
        <v>0.14799999999999999</v>
      </c>
      <c r="CF43" s="12">
        <v>0.35699999999999998</v>
      </c>
      <c r="CG43" s="12">
        <v>0.36299999999999999</v>
      </c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6">
        <v>90</v>
      </c>
      <c r="CD44" s="12">
        <v>0.14899999999999999</v>
      </c>
      <c r="CE44" s="12">
        <v>0.15</v>
      </c>
      <c r="CF44" s="12">
        <v>0.35699999999999998</v>
      </c>
      <c r="CG44" s="12">
        <v>0.36299999999999999</v>
      </c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6">
        <v>95</v>
      </c>
      <c r="CD45" s="12">
        <v>0.15</v>
      </c>
      <c r="CE45" s="12">
        <v>0.151</v>
      </c>
      <c r="CF45" s="12">
        <v>0.35799999999999998</v>
      </c>
      <c r="CG45" s="12">
        <v>0.36299999999999999</v>
      </c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6">
        <v>100</v>
      </c>
      <c r="CD46" s="12">
        <v>0.151</v>
      </c>
      <c r="CE46" s="12">
        <v>0.152</v>
      </c>
      <c r="CF46" s="12">
        <v>0.35699999999999998</v>
      </c>
      <c r="CG46" s="12">
        <v>0.36299999999999999</v>
      </c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6">
        <v>105</v>
      </c>
      <c r="CD47" s="12">
        <v>0.153</v>
      </c>
      <c r="CE47" s="12">
        <v>0.154</v>
      </c>
      <c r="CF47" s="12">
        <v>0.35699999999999998</v>
      </c>
      <c r="CG47" s="12">
        <v>0.36299999999999999</v>
      </c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6">
        <v>110</v>
      </c>
      <c r="CD48" s="12">
        <v>0.153</v>
      </c>
      <c r="CE48" s="12">
        <v>0.155</v>
      </c>
      <c r="CF48" s="12">
        <v>0.35699999999999998</v>
      </c>
      <c r="CG48" s="12">
        <v>0.36299999999999999</v>
      </c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6">
        <v>115</v>
      </c>
      <c r="CD49" s="12">
        <v>0.154</v>
      </c>
      <c r="CE49" s="12">
        <v>0.156</v>
      </c>
      <c r="CF49" s="12">
        <v>0.35699999999999998</v>
      </c>
      <c r="CG49" s="12">
        <v>0.36299999999999999</v>
      </c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6">
        <v>120</v>
      </c>
      <c r="CD50" s="12">
        <v>0.155</v>
      </c>
      <c r="CE50" s="12">
        <v>0.157</v>
      </c>
      <c r="CF50" s="12">
        <v>0.35699999999999998</v>
      </c>
      <c r="CG50" s="12">
        <v>0.36299999999999999</v>
      </c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6">
        <v>125</v>
      </c>
      <c r="CD51" s="12">
        <v>0.157</v>
      </c>
      <c r="CE51" s="12">
        <v>0.158</v>
      </c>
      <c r="CF51" s="12">
        <v>0.35699999999999998</v>
      </c>
      <c r="CG51" s="12">
        <v>0.36299999999999999</v>
      </c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6">
        <v>130</v>
      </c>
      <c r="CD52" s="12">
        <v>0.158</v>
      </c>
      <c r="CE52" s="12">
        <v>0.159</v>
      </c>
      <c r="CF52" s="12">
        <v>0.35699999999999998</v>
      </c>
      <c r="CG52" s="12">
        <v>0.36299999999999999</v>
      </c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6">
        <v>135</v>
      </c>
      <c r="CD53" s="12">
        <v>0.159</v>
      </c>
      <c r="CE53" s="12">
        <v>0.16</v>
      </c>
      <c r="CF53" s="12">
        <v>0.35699999999999998</v>
      </c>
      <c r="CG53" s="12">
        <v>0.36199999999999999</v>
      </c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6">
        <v>140</v>
      </c>
      <c r="CD54" s="12">
        <v>0.159</v>
      </c>
      <c r="CE54" s="12">
        <v>0.161</v>
      </c>
      <c r="CF54" s="12">
        <v>0.35699999999999998</v>
      </c>
      <c r="CG54" s="12">
        <v>0.36299999999999999</v>
      </c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6">
        <v>145</v>
      </c>
      <c r="CD55" s="12">
        <v>0.161</v>
      </c>
      <c r="CE55" s="12">
        <v>0.16300000000000001</v>
      </c>
      <c r="CF55" s="12">
        <v>0.35699999999999998</v>
      </c>
      <c r="CG55" s="12">
        <v>0.36299999999999999</v>
      </c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6">
        <v>150</v>
      </c>
      <c r="CD56" s="12">
        <v>0.161</v>
      </c>
      <c r="CE56" s="12">
        <v>0.16400000000000001</v>
      </c>
      <c r="CF56" s="12">
        <v>0.35699999999999998</v>
      </c>
      <c r="CG56" s="12">
        <v>0.36199999999999999</v>
      </c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6">
        <v>155</v>
      </c>
      <c r="CD57" s="12">
        <v>0.16200000000000001</v>
      </c>
      <c r="CE57" s="12">
        <v>0.16500000000000001</v>
      </c>
      <c r="CF57" s="12">
        <v>0.35699999999999998</v>
      </c>
      <c r="CG57" s="12">
        <v>0.36299999999999999</v>
      </c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6">
        <v>160</v>
      </c>
      <c r="CD58" s="12">
        <v>0.16300000000000001</v>
      </c>
      <c r="CE58" s="12">
        <v>0.16600000000000001</v>
      </c>
      <c r="CF58" s="12">
        <v>0.35699999999999998</v>
      </c>
      <c r="CG58" s="12">
        <v>0.36199999999999999</v>
      </c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6">
        <v>165</v>
      </c>
      <c r="CD59" s="12">
        <v>0.16400000000000001</v>
      </c>
      <c r="CE59" s="12">
        <v>0.16700000000000001</v>
      </c>
      <c r="CF59" s="12">
        <v>0.35699999999999998</v>
      </c>
      <c r="CG59" s="12">
        <v>0.36299999999999999</v>
      </c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6">
        <v>170</v>
      </c>
      <c r="CD60" s="12">
        <v>0.16500000000000001</v>
      </c>
      <c r="CE60" s="12">
        <v>0.16800000000000001</v>
      </c>
      <c r="CF60" s="12">
        <v>0.35699999999999998</v>
      </c>
      <c r="CG60" s="12">
        <v>0.36199999999999999</v>
      </c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6">
        <v>175</v>
      </c>
      <c r="CD61" s="12">
        <v>0.16600000000000001</v>
      </c>
      <c r="CE61" s="12">
        <v>0.16900000000000001</v>
      </c>
      <c r="CF61" s="12">
        <v>0.35699999999999998</v>
      </c>
      <c r="CG61" s="12">
        <v>0.36199999999999999</v>
      </c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6">
        <v>180</v>
      </c>
      <c r="CD62" s="12">
        <v>0.16700000000000001</v>
      </c>
      <c r="CE62" s="12">
        <v>0.17</v>
      </c>
      <c r="CF62" s="12">
        <v>0.35699999999999998</v>
      </c>
      <c r="CG62" s="12">
        <v>0.36199999999999999</v>
      </c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6">
        <v>185</v>
      </c>
      <c r="CD63" s="12">
        <v>0.16700000000000001</v>
      </c>
      <c r="CE63" s="12">
        <v>0.17100000000000001</v>
      </c>
      <c r="CF63" s="12">
        <v>0.35699999999999998</v>
      </c>
      <c r="CG63" s="12">
        <v>0.36199999999999999</v>
      </c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6">
        <v>190</v>
      </c>
      <c r="CD64" s="12">
        <v>0.16800000000000001</v>
      </c>
      <c r="CE64" s="12">
        <v>0.17199999999999999</v>
      </c>
      <c r="CF64" s="12">
        <v>0.35699999999999998</v>
      </c>
      <c r="CG64" s="12">
        <v>0.36299999999999999</v>
      </c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6">
        <v>195</v>
      </c>
      <c r="CD65" s="12">
        <v>0.16900000000000001</v>
      </c>
      <c r="CE65" s="12">
        <v>0.17299999999999999</v>
      </c>
      <c r="CF65" s="12">
        <v>0.35699999999999998</v>
      </c>
      <c r="CG65" s="12">
        <v>0.36299999999999999</v>
      </c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6">
        <v>200</v>
      </c>
      <c r="CD66" s="12">
        <v>0.17</v>
      </c>
      <c r="CE66" s="12">
        <v>0.17399999999999999</v>
      </c>
      <c r="CF66" s="12">
        <v>0.35599999999999998</v>
      </c>
      <c r="CG66" s="12">
        <v>0.36199999999999999</v>
      </c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6">
        <v>205</v>
      </c>
      <c r="CD67" s="12">
        <v>0.17100000000000001</v>
      </c>
      <c r="CE67" s="12">
        <v>0.17499999999999999</v>
      </c>
      <c r="CF67" s="12">
        <v>0.35699999999999998</v>
      </c>
      <c r="CG67" s="12">
        <v>0.36199999999999999</v>
      </c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6">
        <v>210</v>
      </c>
      <c r="CD68" s="12">
        <v>0.17100000000000001</v>
      </c>
      <c r="CE68" s="12">
        <v>0.17599999999999999</v>
      </c>
      <c r="CF68" s="12">
        <v>0.35699999999999998</v>
      </c>
      <c r="CG68" s="12">
        <v>0.36199999999999999</v>
      </c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6">
        <v>215</v>
      </c>
      <c r="CD69" s="12">
        <v>0.17199999999999999</v>
      </c>
      <c r="CE69" s="12">
        <v>0.17699999999999999</v>
      </c>
      <c r="CF69" s="12">
        <v>0.35699999999999998</v>
      </c>
      <c r="CG69" s="12">
        <v>0.36199999999999999</v>
      </c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6">
        <v>220</v>
      </c>
      <c r="CD70" s="12">
        <v>0.17299999999999999</v>
      </c>
      <c r="CE70" s="12">
        <v>0.17799999999999999</v>
      </c>
      <c r="CF70" s="12">
        <v>0.35699999999999998</v>
      </c>
      <c r="CG70" s="12">
        <v>0.36299999999999999</v>
      </c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6">
        <v>225</v>
      </c>
      <c r="CD71" s="12">
        <v>0.17299999999999999</v>
      </c>
      <c r="CE71" s="12">
        <v>0.17899999999999999</v>
      </c>
      <c r="CF71" s="12">
        <v>0.35699999999999998</v>
      </c>
      <c r="CG71" s="12">
        <v>0.36199999999999999</v>
      </c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6">
        <v>230</v>
      </c>
      <c r="CD72" s="12">
        <v>0.17399999999999999</v>
      </c>
      <c r="CE72" s="12">
        <v>0.17899999999999999</v>
      </c>
      <c r="CF72" s="12">
        <v>0.35699999999999998</v>
      </c>
      <c r="CG72" s="12">
        <v>0.36299999999999999</v>
      </c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6">
        <v>235</v>
      </c>
      <c r="CD73" s="12">
        <v>0.17499999999999999</v>
      </c>
      <c r="CE73" s="12">
        <v>0.18</v>
      </c>
      <c r="CF73" s="12">
        <v>0.35699999999999998</v>
      </c>
      <c r="CG73" s="12">
        <v>0.36199999999999999</v>
      </c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6">
        <v>240</v>
      </c>
      <c r="CD74" s="12">
        <v>0.17599999999999999</v>
      </c>
      <c r="CE74" s="12">
        <v>0.18099999999999999</v>
      </c>
      <c r="CF74" s="12">
        <v>0.35699999999999998</v>
      </c>
      <c r="CG74" s="12">
        <v>0.36199999999999999</v>
      </c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6">
        <v>245</v>
      </c>
      <c r="CD75" s="12">
        <v>0.17699999999999999</v>
      </c>
      <c r="CE75" s="12">
        <v>0.182</v>
      </c>
      <c r="CF75" s="12">
        <v>0.35699999999999998</v>
      </c>
      <c r="CG75" s="12">
        <v>0.36199999999999999</v>
      </c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6">
        <v>250</v>
      </c>
      <c r="CD76" s="12">
        <v>0.17699999999999999</v>
      </c>
      <c r="CE76" s="12">
        <v>0.182</v>
      </c>
      <c r="CF76" s="12">
        <v>0.35699999999999998</v>
      </c>
      <c r="CG76" s="12">
        <v>0.36299999999999999</v>
      </c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6">
        <v>255</v>
      </c>
      <c r="CD77" s="12">
        <v>0.17799999999999999</v>
      </c>
      <c r="CE77" s="12">
        <v>0.183</v>
      </c>
      <c r="CF77" s="12">
        <v>0.35599999999999998</v>
      </c>
      <c r="CG77" s="12">
        <v>0.36199999999999999</v>
      </c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6">
        <v>260</v>
      </c>
      <c r="CD78" s="12">
        <v>0.17799999999999999</v>
      </c>
      <c r="CE78" s="12">
        <v>0.184</v>
      </c>
      <c r="CF78" s="12">
        <v>0.35699999999999998</v>
      </c>
      <c r="CG78" s="12">
        <v>0.36199999999999999</v>
      </c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6">
        <v>265</v>
      </c>
      <c r="CD79" s="12">
        <v>0.17899999999999999</v>
      </c>
      <c r="CE79" s="12">
        <v>0.185</v>
      </c>
      <c r="CF79" s="12">
        <v>0.35699999999999998</v>
      </c>
      <c r="CG79" s="12">
        <v>0.36199999999999999</v>
      </c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6">
        <v>270</v>
      </c>
      <c r="CD80" s="12">
        <v>0.18</v>
      </c>
      <c r="CE80" s="12">
        <v>0.186</v>
      </c>
      <c r="CF80" s="12">
        <v>0.35699999999999998</v>
      </c>
      <c r="CG80" s="12">
        <v>0.36199999999999999</v>
      </c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6">
        <v>275</v>
      </c>
      <c r="CD81" s="12">
        <v>0.18</v>
      </c>
      <c r="CE81" s="12">
        <v>0.186</v>
      </c>
      <c r="CF81" s="12">
        <v>0.35599999999999998</v>
      </c>
      <c r="CG81" s="12">
        <v>0.36199999999999999</v>
      </c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6">
        <v>280</v>
      </c>
      <c r="CD82" s="12">
        <v>0.18099999999999999</v>
      </c>
      <c r="CE82" s="12">
        <v>0.188</v>
      </c>
      <c r="CF82" s="12">
        <v>0.35699999999999998</v>
      </c>
      <c r="CG82" s="12">
        <v>0.36199999999999999</v>
      </c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6">
        <v>285</v>
      </c>
      <c r="CD83" s="12">
        <v>0.18099999999999999</v>
      </c>
      <c r="CE83" s="12">
        <v>0.188</v>
      </c>
      <c r="CF83" s="12">
        <v>0.35699999999999998</v>
      </c>
      <c r="CG83" s="12">
        <v>0.36199999999999999</v>
      </c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6">
        <v>290</v>
      </c>
      <c r="CD84" s="12">
        <v>0.182</v>
      </c>
      <c r="CE84" s="12">
        <v>0.189</v>
      </c>
      <c r="CF84" s="12">
        <v>0.35699999999999998</v>
      </c>
      <c r="CG84" s="12">
        <v>0.36199999999999999</v>
      </c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6">
        <v>295</v>
      </c>
      <c r="CD85" s="12">
        <v>0.183</v>
      </c>
      <c r="CE85" s="12">
        <v>0.19</v>
      </c>
      <c r="CF85" s="12">
        <v>0.35599999999999998</v>
      </c>
      <c r="CG85" s="12">
        <v>0.36199999999999999</v>
      </c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6">
        <v>300</v>
      </c>
      <c r="CD86" s="12">
        <v>0.184</v>
      </c>
      <c r="CE86" s="12">
        <v>0.191</v>
      </c>
      <c r="CF86" s="12">
        <v>0.35699999999999998</v>
      </c>
      <c r="CG86" s="12">
        <v>0.36199999999999999</v>
      </c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 t="s">
        <v>11</v>
      </c>
      <c r="J103" s="18" t="s">
        <v>11</v>
      </c>
      <c r="K103" s="18" t="s">
        <v>11</v>
      </c>
      <c r="L103" s="18" t="s">
        <v>11</v>
      </c>
      <c r="M103" s="18" t="s">
        <v>11</v>
      </c>
      <c r="N103" s="18" t="s">
        <v>11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 t="s">
        <v>11</v>
      </c>
      <c r="J104" s="17" t="s">
        <v>11</v>
      </c>
      <c r="K104" s="17" t="s">
        <v>11</v>
      </c>
      <c r="L104" s="17" t="s">
        <v>11</v>
      </c>
      <c r="M104" s="17" t="s">
        <v>11</v>
      </c>
      <c r="N104" s="17" t="s">
        <v>11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7" t="s">
        <v>11</v>
      </c>
      <c r="J105" s="17" t="s">
        <v>11</v>
      </c>
      <c r="K105" s="17" t="s">
        <v>11</v>
      </c>
      <c r="L105" s="17" t="s">
        <v>11</v>
      </c>
      <c r="M105" s="17" t="s">
        <v>11</v>
      </c>
      <c r="N105" s="17" t="s">
        <v>11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>
        <v>18.84</v>
      </c>
      <c r="J115" s="18">
        <v>21.6</v>
      </c>
      <c r="K115" s="18">
        <v>164.16</v>
      </c>
      <c r="L115" s="18">
        <v>207.72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>
        <v>0.998</v>
      </c>
      <c r="J116" s="17">
        <v>0.998</v>
      </c>
      <c r="K116" s="17">
        <v>0.95499999999999996</v>
      </c>
      <c r="L116" s="17">
        <v>0.95899999999999996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9">
        <v>1.1574074074074073E-4</v>
      </c>
      <c r="J117" s="19">
        <v>1.1574074074074073E-4</v>
      </c>
      <c r="K117" s="19">
        <v>1.1574074074074073E-4</v>
      </c>
      <c r="L117" s="19">
        <v>1.1574074074074073E-4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0">
    <mergeCell ref="B115:B118"/>
    <mergeCell ref="B119:B122"/>
    <mergeCell ref="CD25:CE25"/>
    <mergeCell ref="CF25:CG25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F651F-5C18-894D-8B4E-320F11472766}">
  <dimension ref="A2:CU122"/>
  <sheetViews>
    <sheetView topLeftCell="AP2" workbookViewId="0">
      <selection activeCell="AV16" sqref="AV16"/>
    </sheetView>
  </sheetViews>
  <sheetFormatPr baseColWidth="10" defaultColWidth="9.1640625" defaultRowHeight="13" x14ac:dyDescent="0.15"/>
  <cols>
    <col min="1" max="1" width="20.6640625" style="14" customWidth="1"/>
    <col min="2" max="2" width="12.6640625" style="14" customWidth="1"/>
    <col min="3" max="16384" width="9.1640625" style="14"/>
  </cols>
  <sheetData>
    <row r="2" spans="1:2" x14ac:dyDescent="0.15">
      <c r="A2" s="14" t="s">
        <v>141</v>
      </c>
      <c r="B2" s="14" t="s">
        <v>140</v>
      </c>
    </row>
    <row r="4" spans="1:2" x14ac:dyDescent="0.15">
      <c r="A4" s="14" t="s">
        <v>139</v>
      </c>
    </row>
    <row r="5" spans="1:2" x14ac:dyDescent="0.15">
      <c r="A5" s="14" t="s">
        <v>138</v>
      </c>
    </row>
    <row r="6" spans="1:2" x14ac:dyDescent="0.15">
      <c r="A6" s="14" t="s">
        <v>137</v>
      </c>
      <c r="B6" s="14" t="s">
        <v>136</v>
      </c>
    </row>
    <row r="7" spans="1:2" x14ac:dyDescent="0.15">
      <c r="A7" s="14" t="s">
        <v>135</v>
      </c>
      <c r="B7" s="25">
        <v>44126</v>
      </c>
    </row>
    <row r="8" spans="1:2" x14ac:dyDescent="0.15">
      <c r="A8" s="14" t="s">
        <v>116</v>
      </c>
      <c r="B8" s="24">
        <v>0.56230324074074078</v>
      </c>
    </row>
    <row r="9" spans="1:2" x14ac:dyDescent="0.15">
      <c r="A9" s="14" t="s">
        <v>134</v>
      </c>
      <c r="B9" s="14" t="s">
        <v>133</v>
      </c>
    </row>
    <row r="10" spans="1:2" x14ac:dyDescent="0.15">
      <c r="A10" s="14" t="s">
        <v>132</v>
      </c>
      <c r="B10" s="14" t="s">
        <v>131</v>
      </c>
    </row>
    <row r="11" spans="1:2" x14ac:dyDescent="0.15">
      <c r="A11" s="14" t="s">
        <v>130</v>
      </c>
      <c r="B11" s="14" t="s">
        <v>129</v>
      </c>
    </row>
    <row r="13" spans="1:2" ht="14" x14ac:dyDescent="0.15">
      <c r="A13" s="22" t="s">
        <v>128</v>
      </c>
      <c r="B13" s="21"/>
    </row>
    <row r="14" spans="1:2" x14ac:dyDescent="0.15">
      <c r="A14" s="14" t="s">
        <v>127</v>
      </c>
      <c r="B14" s="14" t="s">
        <v>126</v>
      </c>
    </row>
    <row r="15" spans="1:2" x14ac:dyDescent="0.15">
      <c r="A15" s="14" t="s">
        <v>125</v>
      </c>
    </row>
    <row r="16" spans="1:2" x14ac:dyDescent="0.15">
      <c r="A16" s="14" t="s">
        <v>124</v>
      </c>
      <c r="B16" s="14" t="s">
        <v>123</v>
      </c>
    </row>
    <row r="17" spans="1:99" x14ac:dyDescent="0.15">
      <c r="A17" s="14" t="s">
        <v>122</v>
      </c>
      <c r="B17" s="14" t="s">
        <v>121</v>
      </c>
    </row>
    <row r="18" spans="1:99" x14ac:dyDescent="0.15">
      <c r="B18" s="14" t="s">
        <v>149</v>
      </c>
    </row>
    <row r="19" spans="1:99" x14ac:dyDescent="0.15">
      <c r="B19" s="14" t="s">
        <v>119</v>
      </c>
    </row>
    <row r="20" spans="1:99" x14ac:dyDescent="0.15">
      <c r="B20" s="14" t="s">
        <v>118</v>
      </c>
    </row>
    <row r="21" spans="1:99" x14ac:dyDescent="0.15">
      <c r="A21" s="14" t="s">
        <v>117</v>
      </c>
    </row>
    <row r="22" spans="1:99" x14ac:dyDescent="0.15">
      <c r="AU22" s="14">
        <f>AVERAGE(AT24:AU24)</f>
        <v>1.6351648351648354E-3</v>
      </c>
      <c r="AW22" s="14">
        <f>AVERAGE(AV24:AW24)</f>
        <v>1.9005494505494509E-3</v>
      </c>
      <c r="AY22" s="14">
        <f>AVERAGE(AX24:AY24)</f>
        <v>2.1560439560439561E-3</v>
      </c>
    </row>
    <row r="23" spans="1:99" x14ac:dyDescent="0.15">
      <c r="A23" s="22">
        <v>340</v>
      </c>
      <c r="B23" s="21"/>
    </row>
    <row r="24" spans="1:99" x14ac:dyDescent="0.15">
      <c r="AT24" s="14">
        <f t="shared" ref="AT24:AY24" si="0">SLOPE(AT26:AT38,$AS$26:$AS$38)</f>
        <v>1.5967032967032966E-3</v>
      </c>
      <c r="AU24" s="14">
        <f t="shared" si="0"/>
        <v>1.6736263736263741E-3</v>
      </c>
      <c r="AV24" s="14">
        <f t="shared" si="0"/>
        <v>1.898901098901099E-3</v>
      </c>
      <c r="AW24" s="14">
        <f t="shared" si="0"/>
        <v>1.9021978021978028E-3</v>
      </c>
      <c r="AX24" s="14">
        <f t="shared" si="0"/>
        <v>2.113186813186813E-3</v>
      </c>
      <c r="AY24" s="14">
        <f t="shared" si="0"/>
        <v>2.1989010989010992E-3</v>
      </c>
    </row>
    <row r="25" spans="1:99" ht="14" x14ac:dyDescent="0.15">
      <c r="B25" s="8" t="s">
        <v>116</v>
      </c>
      <c r="C25" s="8" t="s">
        <v>115</v>
      </c>
      <c r="D25" s="8" t="s">
        <v>114</v>
      </c>
      <c r="E25" s="8" t="s">
        <v>113</v>
      </c>
      <c r="F25" s="8" t="s">
        <v>112</v>
      </c>
      <c r="G25" s="8" t="s">
        <v>111</v>
      </c>
      <c r="H25" s="8" t="s">
        <v>110</v>
      </c>
      <c r="I25" s="8" t="s">
        <v>109</v>
      </c>
      <c r="J25" s="8" t="s">
        <v>108</v>
      </c>
      <c r="K25" s="8" t="s">
        <v>107</v>
      </c>
      <c r="L25" s="8" t="s">
        <v>106</v>
      </c>
      <c r="M25" s="8" t="s">
        <v>105</v>
      </c>
      <c r="N25" s="8" t="s">
        <v>104</v>
      </c>
      <c r="O25" s="8" t="s">
        <v>103</v>
      </c>
      <c r="P25" s="8" t="s">
        <v>102</v>
      </c>
      <c r="Q25" s="8" t="s">
        <v>101</v>
      </c>
      <c r="R25" s="8" t="s">
        <v>100</v>
      </c>
      <c r="S25" s="8" t="s">
        <v>99</v>
      </c>
      <c r="T25" s="8" t="s">
        <v>98</v>
      </c>
      <c r="U25" s="8" t="s">
        <v>97</v>
      </c>
      <c r="V25" s="8" t="s">
        <v>96</v>
      </c>
      <c r="W25" s="8" t="s">
        <v>95</v>
      </c>
      <c r="X25" s="8" t="s">
        <v>94</v>
      </c>
      <c r="Y25" s="8" t="s">
        <v>93</v>
      </c>
      <c r="Z25" s="8" t="s">
        <v>92</v>
      </c>
      <c r="AA25" s="8" t="s">
        <v>91</v>
      </c>
      <c r="AB25" s="8" t="s">
        <v>90</v>
      </c>
      <c r="AC25" s="8" t="s">
        <v>89</v>
      </c>
      <c r="AD25" s="8" t="s">
        <v>88</v>
      </c>
      <c r="AE25" s="8" t="s">
        <v>87</v>
      </c>
      <c r="AF25" s="8" t="s">
        <v>86</v>
      </c>
      <c r="AG25" s="8" t="s">
        <v>85</v>
      </c>
      <c r="AH25" s="8" t="s">
        <v>84</v>
      </c>
      <c r="AI25" s="8" t="s">
        <v>83</v>
      </c>
      <c r="AJ25" s="8" t="s">
        <v>82</v>
      </c>
      <c r="AK25" s="8" t="s">
        <v>81</v>
      </c>
      <c r="AL25" s="8" t="s">
        <v>80</v>
      </c>
      <c r="AM25" s="8" t="s">
        <v>79</v>
      </c>
      <c r="AN25" s="8" t="s">
        <v>78</v>
      </c>
      <c r="AO25" s="8" t="s">
        <v>77</v>
      </c>
      <c r="AP25" s="8" t="s">
        <v>76</v>
      </c>
      <c r="AQ25" s="8" t="s">
        <v>75</v>
      </c>
      <c r="AR25" s="8" t="s">
        <v>74</v>
      </c>
      <c r="AS25" s="8" t="s">
        <v>73</v>
      </c>
      <c r="AT25" s="34" t="s">
        <v>148</v>
      </c>
      <c r="AU25" s="35"/>
      <c r="AV25" s="34" t="s">
        <v>147</v>
      </c>
      <c r="AW25" s="35"/>
      <c r="AX25" s="34" t="s">
        <v>146</v>
      </c>
      <c r="AY25" s="35"/>
      <c r="AZ25" s="8" t="s">
        <v>66</v>
      </c>
      <c r="BA25" s="8" t="s">
        <v>65</v>
      </c>
      <c r="BB25" s="8" t="s">
        <v>64</v>
      </c>
      <c r="BC25" s="8" t="s">
        <v>63</v>
      </c>
      <c r="BD25" s="8" t="s">
        <v>62</v>
      </c>
      <c r="BE25" s="8" t="s">
        <v>61</v>
      </c>
      <c r="BF25" s="8" t="s">
        <v>60</v>
      </c>
      <c r="BG25" s="8" t="s">
        <v>59</v>
      </c>
      <c r="BH25" s="8" t="s">
        <v>58</v>
      </c>
      <c r="BI25" s="8" t="s">
        <v>57</v>
      </c>
      <c r="BJ25" s="8" t="s">
        <v>56</v>
      </c>
      <c r="BK25" s="8" t="s">
        <v>55</v>
      </c>
      <c r="BL25" s="8" t="s">
        <v>54</v>
      </c>
      <c r="BM25" s="8" t="s">
        <v>53</v>
      </c>
      <c r="BN25" s="8" t="s">
        <v>52</v>
      </c>
      <c r="BO25" s="8" t="s">
        <v>51</v>
      </c>
      <c r="BP25" s="8" t="s">
        <v>50</v>
      </c>
      <c r="BQ25" s="8" t="s">
        <v>49</v>
      </c>
      <c r="BR25" s="8" t="s">
        <v>48</v>
      </c>
      <c r="BS25" s="8" t="s">
        <v>47</v>
      </c>
      <c r="BT25" s="8" t="s">
        <v>46</v>
      </c>
      <c r="BU25" s="8" t="s">
        <v>45</v>
      </c>
      <c r="BV25" s="8" t="s">
        <v>44</v>
      </c>
      <c r="BW25" s="8" t="s">
        <v>43</v>
      </c>
      <c r="BX25" s="8" t="s">
        <v>42</v>
      </c>
      <c r="BY25" s="8" t="s">
        <v>41</v>
      </c>
      <c r="BZ25" s="8" t="s">
        <v>40</v>
      </c>
      <c r="CA25" s="8" t="s">
        <v>39</v>
      </c>
      <c r="CB25" s="8" t="s">
        <v>38</v>
      </c>
      <c r="CC25" s="8" t="s">
        <v>37</v>
      </c>
      <c r="CD25" s="8" t="s">
        <v>145</v>
      </c>
      <c r="CE25" s="8" t="s">
        <v>144</v>
      </c>
      <c r="CF25" s="8" t="s">
        <v>143</v>
      </c>
      <c r="CG25" s="8" t="s">
        <v>142</v>
      </c>
      <c r="CH25" s="8" t="s">
        <v>35</v>
      </c>
      <c r="CI25" s="8" t="s">
        <v>34</v>
      </c>
      <c r="CJ25" s="8" t="s">
        <v>33</v>
      </c>
      <c r="CK25" s="8" t="s">
        <v>32</v>
      </c>
      <c r="CL25" s="8" t="s">
        <v>31</v>
      </c>
      <c r="CM25" s="8" t="s">
        <v>30</v>
      </c>
      <c r="CN25" s="8" t="s">
        <v>29</v>
      </c>
      <c r="CO25" s="8" t="s">
        <v>28</v>
      </c>
      <c r="CP25" s="8" t="s">
        <v>27</v>
      </c>
      <c r="CQ25" s="8" t="s">
        <v>26</v>
      </c>
      <c r="CR25" s="8" t="s">
        <v>25</v>
      </c>
      <c r="CS25" s="8" t="s">
        <v>24</v>
      </c>
      <c r="CT25" s="8" t="s">
        <v>23</v>
      </c>
      <c r="CU25" s="8" t="s">
        <v>22</v>
      </c>
    </row>
    <row r="26" spans="1:99" x14ac:dyDescent="0.15">
      <c r="B26" s="23">
        <v>0</v>
      </c>
      <c r="C26" s="12">
        <v>0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>
        <v>0</v>
      </c>
      <c r="AT26" s="12">
        <v>0.193</v>
      </c>
      <c r="AU26" s="12">
        <v>0.17899999999999999</v>
      </c>
      <c r="AV26" s="12">
        <v>0.17100000000000001</v>
      </c>
      <c r="AW26" s="12">
        <v>0.16</v>
      </c>
      <c r="AX26" s="12">
        <v>0.17199999999999999</v>
      </c>
      <c r="AY26" s="12">
        <v>0.159</v>
      </c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</row>
    <row r="27" spans="1:99" x14ac:dyDescent="0.15">
      <c r="B27" s="23">
        <v>5.7870370370370366E-5</v>
      </c>
      <c r="C27" s="12">
        <v>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>
        <f t="shared" ref="AS27:AS58" si="1">AS26+5</f>
        <v>5</v>
      </c>
      <c r="AT27" s="12">
        <v>0.20599999999999999</v>
      </c>
      <c r="AU27" s="12">
        <v>0.192</v>
      </c>
      <c r="AV27" s="12">
        <v>0.184</v>
      </c>
      <c r="AW27" s="12">
        <v>0.17499999999999999</v>
      </c>
      <c r="AX27" s="12">
        <v>0.191</v>
      </c>
      <c r="AY27" s="12">
        <v>0.17799999999999999</v>
      </c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</row>
    <row r="28" spans="1:99" x14ac:dyDescent="0.15">
      <c r="B28" s="23">
        <v>1.1574074074074073E-4</v>
      </c>
      <c r="C28" s="12">
        <v>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>
        <f t="shared" si="1"/>
        <v>10</v>
      </c>
      <c r="AT28" s="12">
        <v>0.217</v>
      </c>
      <c r="AU28" s="12">
        <v>0.20399999999999999</v>
      </c>
      <c r="AV28" s="12">
        <v>0.19700000000000001</v>
      </c>
      <c r="AW28" s="12">
        <v>0.189</v>
      </c>
      <c r="AX28" s="12">
        <v>0.20799999999999999</v>
      </c>
      <c r="AY28" s="12">
        <v>0.19500000000000001</v>
      </c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</row>
    <row r="29" spans="1:99" x14ac:dyDescent="0.15">
      <c r="B29" s="23">
        <v>1.7361111111111112E-4</v>
      </c>
      <c r="C29" s="12">
        <v>0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>
        <f t="shared" si="1"/>
        <v>15</v>
      </c>
      <c r="AT29" s="12">
        <v>0.22800000000000001</v>
      </c>
      <c r="AU29" s="12">
        <v>0.215</v>
      </c>
      <c r="AV29" s="12">
        <v>0.20899999999999999</v>
      </c>
      <c r="AW29" s="12">
        <v>0.20100000000000001</v>
      </c>
      <c r="AX29" s="12">
        <v>0.223</v>
      </c>
      <c r="AY29" s="12">
        <v>0.21</v>
      </c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</row>
    <row r="30" spans="1:99" x14ac:dyDescent="0.15">
      <c r="B30" s="23">
        <v>2.3148148148148146E-4</v>
      </c>
      <c r="C30" s="12">
        <v>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>
        <f t="shared" si="1"/>
        <v>20</v>
      </c>
      <c r="AT30" s="12">
        <v>0.23699999999999999</v>
      </c>
      <c r="AU30" s="12">
        <v>0.22500000000000001</v>
      </c>
      <c r="AV30" s="12">
        <v>0.22</v>
      </c>
      <c r="AW30" s="12">
        <v>0.21299999999999999</v>
      </c>
      <c r="AX30" s="12">
        <v>0.23599999999999999</v>
      </c>
      <c r="AY30" s="12">
        <v>0.224</v>
      </c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</row>
    <row r="31" spans="1:99" x14ac:dyDescent="0.15">
      <c r="B31" s="23">
        <v>2.8935185185185189E-4</v>
      </c>
      <c r="C31" s="12">
        <v>0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>
        <f t="shared" si="1"/>
        <v>25</v>
      </c>
      <c r="AT31" s="12">
        <v>0.246</v>
      </c>
      <c r="AU31" s="12">
        <v>0.23300000000000001</v>
      </c>
      <c r="AV31" s="12">
        <v>0.23100000000000001</v>
      </c>
      <c r="AW31" s="12">
        <v>0.224</v>
      </c>
      <c r="AX31" s="12">
        <v>0.248</v>
      </c>
      <c r="AY31" s="12">
        <v>0.23599999999999999</v>
      </c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</row>
    <row r="32" spans="1:99" x14ac:dyDescent="0.15">
      <c r="B32" s="23">
        <v>3.4722222222222224E-4</v>
      </c>
      <c r="C32" s="12">
        <v>0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>
        <f t="shared" si="1"/>
        <v>30</v>
      </c>
      <c r="AT32" s="12">
        <v>0.254</v>
      </c>
      <c r="AU32" s="12">
        <v>0.24199999999999999</v>
      </c>
      <c r="AV32" s="12">
        <v>0.24099999999999999</v>
      </c>
      <c r="AW32" s="12">
        <v>0.23300000000000001</v>
      </c>
      <c r="AX32" s="12">
        <v>0.25900000000000001</v>
      </c>
      <c r="AY32" s="12">
        <v>0.247</v>
      </c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</row>
    <row r="33" spans="2:99" x14ac:dyDescent="0.15">
      <c r="B33" s="23">
        <v>4.0509259259259258E-4</v>
      </c>
      <c r="C33" s="12">
        <v>0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>
        <f t="shared" si="1"/>
        <v>35</v>
      </c>
      <c r="AT33" s="12">
        <v>0.26100000000000001</v>
      </c>
      <c r="AU33" s="12">
        <v>0.249</v>
      </c>
      <c r="AV33" s="12">
        <v>0.25</v>
      </c>
      <c r="AW33" s="12">
        <v>0.24199999999999999</v>
      </c>
      <c r="AX33" s="12">
        <v>0.26900000000000002</v>
      </c>
      <c r="AY33" s="12">
        <v>0.25700000000000001</v>
      </c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</row>
    <row r="34" spans="2:99" x14ac:dyDescent="0.15">
      <c r="B34" s="23">
        <v>4.6296296296296293E-4</v>
      </c>
      <c r="C34" s="12">
        <v>0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>
        <f t="shared" si="1"/>
        <v>40</v>
      </c>
      <c r="AT34" s="12">
        <v>0.26700000000000002</v>
      </c>
      <c r="AU34" s="12">
        <v>0.25700000000000001</v>
      </c>
      <c r="AV34" s="12">
        <v>0.25800000000000001</v>
      </c>
      <c r="AW34" s="12">
        <v>0.25</v>
      </c>
      <c r="AX34" s="12">
        <v>0.27700000000000002</v>
      </c>
      <c r="AY34" s="12">
        <v>0.26600000000000001</v>
      </c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</row>
    <row r="35" spans="2:99" x14ac:dyDescent="0.15">
      <c r="B35" s="23">
        <v>5.2083333333333333E-4</v>
      </c>
      <c r="C35" s="12">
        <v>0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>
        <f t="shared" si="1"/>
        <v>45</v>
      </c>
      <c r="AT35" s="12">
        <v>0.27400000000000002</v>
      </c>
      <c r="AU35" s="12">
        <v>0.26400000000000001</v>
      </c>
      <c r="AV35" s="12">
        <v>0.26500000000000001</v>
      </c>
      <c r="AW35" s="12">
        <v>0.25700000000000001</v>
      </c>
      <c r="AX35" s="12">
        <v>0.28399999999999997</v>
      </c>
      <c r="AY35" s="12">
        <v>0.27400000000000002</v>
      </c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</row>
    <row r="36" spans="2:99" x14ac:dyDescent="0.15">
      <c r="B36" s="23">
        <v>5.7870370370370378E-4</v>
      </c>
      <c r="C36" s="12">
        <v>0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>
        <f t="shared" si="1"/>
        <v>50</v>
      </c>
      <c r="AT36" s="12">
        <v>0.28000000000000003</v>
      </c>
      <c r="AU36" s="12">
        <v>0.27</v>
      </c>
      <c r="AV36" s="12">
        <v>0.27200000000000002</v>
      </c>
      <c r="AW36" s="12">
        <v>0.26400000000000001</v>
      </c>
      <c r="AX36" s="12">
        <v>0.29099999999999998</v>
      </c>
      <c r="AY36" s="12">
        <v>0.28100000000000003</v>
      </c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</row>
    <row r="37" spans="2:99" x14ac:dyDescent="0.15">
      <c r="B37" s="23">
        <v>6.3657407407407402E-4</v>
      </c>
      <c r="C37" s="12">
        <v>0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>
        <f t="shared" si="1"/>
        <v>55</v>
      </c>
      <c r="AT37" s="12">
        <v>0.28599999999999998</v>
      </c>
      <c r="AU37" s="12">
        <v>0.27600000000000002</v>
      </c>
      <c r="AV37" s="12">
        <v>0.27900000000000003</v>
      </c>
      <c r="AW37" s="12">
        <v>0.27</v>
      </c>
      <c r="AX37" s="12">
        <v>0.29599999999999999</v>
      </c>
      <c r="AY37" s="12">
        <v>0.28799999999999998</v>
      </c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</row>
    <row r="38" spans="2:99" x14ac:dyDescent="0.15">
      <c r="B38" s="23">
        <v>6.9444444444444447E-4</v>
      </c>
      <c r="C38" s="12">
        <v>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>
        <f t="shared" si="1"/>
        <v>60</v>
      </c>
      <c r="AT38" s="12">
        <v>0.29099999999999998</v>
      </c>
      <c r="AU38" s="12">
        <v>0.28100000000000003</v>
      </c>
      <c r="AV38" s="12">
        <v>0.28599999999999998</v>
      </c>
      <c r="AW38" s="12">
        <v>0.27600000000000002</v>
      </c>
      <c r="AX38" s="12">
        <v>0.30199999999999999</v>
      </c>
      <c r="AY38" s="12">
        <v>0.29399999999999998</v>
      </c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</row>
    <row r="39" spans="2:99" x14ac:dyDescent="0.15">
      <c r="B39" s="23">
        <v>7.5231481481481471E-4</v>
      </c>
      <c r="C39" s="12">
        <v>0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>
        <f t="shared" si="1"/>
        <v>65</v>
      </c>
      <c r="AT39" s="12">
        <v>0.29599999999999999</v>
      </c>
      <c r="AU39" s="12">
        <v>0.28499999999999998</v>
      </c>
      <c r="AV39" s="12">
        <v>0.29199999999999998</v>
      </c>
      <c r="AW39" s="12">
        <v>0.28199999999999997</v>
      </c>
      <c r="AX39" s="12">
        <v>0.307</v>
      </c>
      <c r="AY39" s="12">
        <v>0.3</v>
      </c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</row>
    <row r="40" spans="2:99" x14ac:dyDescent="0.15">
      <c r="B40" s="23">
        <v>8.1018518518518516E-4</v>
      </c>
      <c r="C40" s="12">
        <v>0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>
        <f t="shared" si="1"/>
        <v>70</v>
      </c>
      <c r="AT40" s="12">
        <v>0.3</v>
      </c>
      <c r="AU40" s="12">
        <v>0.28899999999999998</v>
      </c>
      <c r="AV40" s="12">
        <v>0.29699999999999999</v>
      </c>
      <c r="AW40" s="12">
        <v>0.28599999999999998</v>
      </c>
      <c r="AX40" s="12">
        <v>0.311</v>
      </c>
      <c r="AY40" s="12">
        <v>0.30499999999999999</v>
      </c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</row>
    <row r="41" spans="2:99" x14ac:dyDescent="0.15">
      <c r="B41" s="23">
        <v>8.6805555555555551E-4</v>
      </c>
      <c r="C41" s="12">
        <v>0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>
        <f t="shared" si="1"/>
        <v>75</v>
      </c>
      <c r="AT41" s="12">
        <v>0.30399999999999999</v>
      </c>
      <c r="AU41" s="12">
        <v>0.29299999999999998</v>
      </c>
      <c r="AV41" s="12">
        <v>0.30199999999999999</v>
      </c>
      <c r="AW41" s="12">
        <v>0.28999999999999998</v>
      </c>
      <c r="AX41" s="12">
        <v>0.315</v>
      </c>
      <c r="AY41" s="12">
        <v>0.309</v>
      </c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</row>
    <row r="42" spans="2:99" x14ac:dyDescent="0.15">
      <c r="B42" s="23">
        <v>9.2592592592592585E-4</v>
      </c>
      <c r="C42" s="12">
        <v>0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>
        <f t="shared" si="1"/>
        <v>80</v>
      </c>
      <c r="AT42" s="12">
        <v>0.307</v>
      </c>
      <c r="AU42" s="12">
        <v>0.29599999999999999</v>
      </c>
      <c r="AV42" s="12">
        <v>0.30499999999999999</v>
      </c>
      <c r="AW42" s="12">
        <v>0.29399999999999998</v>
      </c>
      <c r="AX42" s="12">
        <v>0.318</v>
      </c>
      <c r="AY42" s="12">
        <v>0.313</v>
      </c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</row>
    <row r="43" spans="2:99" x14ac:dyDescent="0.15">
      <c r="B43" s="23">
        <v>9.8379629629629642E-4</v>
      </c>
      <c r="C43" s="12">
        <v>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>
        <f t="shared" si="1"/>
        <v>85</v>
      </c>
      <c r="AT43" s="12">
        <v>0.311</v>
      </c>
      <c r="AU43" s="12">
        <v>0.3</v>
      </c>
      <c r="AV43" s="12">
        <v>0.308</v>
      </c>
      <c r="AW43" s="12">
        <v>0.29799999999999999</v>
      </c>
      <c r="AX43" s="12">
        <v>0.32100000000000001</v>
      </c>
      <c r="AY43" s="12">
        <v>0.316</v>
      </c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</row>
    <row r="44" spans="2:99" x14ac:dyDescent="0.15">
      <c r="B44" s="23">
        <v>1.0416666666666667E-3</v>
      </c>
      <c r="C44" s="12">
        <v>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>
        <f t="shared" si="1"/>
        <v>90</v>
      </c>
      <c r="AT44" s="12">
        <v>0.314</v>
      </c>
      <c r="AU44" s="12">
        <v>0.30299999999999999</v>
      </c>
      <c r="AV44" s="12">
        <v>0.312</v>
      </c>
      <c r="AW44" s="12">
        <v>0.30199999999999999</v>
      </c>
      <c r="AX44" s="12">
        <v>0.32400000000000001</v>
      </c>
      <c r="AY44" s="12">
        <v>0.31900000000000001</v>
      </c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</row>
    <row r="45" spans="2:99" x14ac:dyDescent="0.15">
      <c r="B45" s="23">
        <v>1.0995370370370371E-3</v>
      </c>
      <c r="C45" s="12">
        <v>0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>
        <f t="shared" si="1"/>
        <v>95</v>
      </c>
      <c r="AT45" s="12">
        <v>0.316</v>
      </c>
      <c r="AU45" s="12">
        <v>0.30599999999999999</v>
      </c>
      <c r="AV45" s="12">
        <v>0.315</v>
      </c>
      <c r="AW45" s="12">
        <v>0.30499999999999999</v>
      </c>
      <c r="AX45" s="12">
        <v>0.32600000000000001</v>
      </c>
      <c r="AY45" s="12">
        <v>0.32200000000000001</v>
      </c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</row>
    <row r="46" spans="2:99" x14ac:dyDescent="0.15">
      <c r="B46" s="23">
        <v>1.1574074074074073E-3</v>
      </c>
      <c r="C46" s="12">
        <v>0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>
        <f t="shared" si="1"/>
        <v>100</v>
      </c>
      <c r="AT46" s="12">
        <v>0.31900000000000001</v>
      </c>
      <c r="AU46" s="12">
        <v>0.309</v>
      </c>
      <c r="AV46" s="12">
        <v>0.318</v>
      </c>
      <c r="AW46" s="12">
        <v>0.309</v>
      </c>
      <c r="AX46" s="12">
        <v>0.32900000000000001</v>
      </c>
      <c r="AY46" s="12">
        <v>0.32400000000000001</v>
      </c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</row>
    <row r="47" spans="2:99" x14ac:dyDescent="0.15">
      <c r="B47" s="23">
        <v>1.2152777777777778E-3</v>
      </c>
      <c r="C47" s="12">
        <v>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>
        <f t="shared" si="1"/>
        <v>105</v>
      </c>
      <c r="AT47" s="12">
        <v>0.32100000000000001</v>
      </c>
      <c r="AU47" s="12">
        <v>0.312</v>
      </c>
      <c r="AV47" s="12">
        <v>0.32100000000000001</v>
      </c>
      <c r="AW47" s="12">
        <v>0.312</v>
      </c>
      <c r="AX47" s="12">
        <v>0.33100000000000002</v>
      </c>
      <c r="AY47" s="12">
        <v>0.32700000000000001</v>
      </c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</row>
    <row r="48" spans="2:99" x14ac:dyDescent="0.15">
      <c r="B48" s="23">
        <v>1.2731481481481483E-3</v>
      </c>
      <c r="C48" s="12">
        <v>0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>
        <f t="shared" si="1"/>
        <v>110</v>
      </c>
      <c r="AT48" s="12">
        <v>0.32400000000000001</v>
      </c>
      <c r="AU48" s="12">
        <v>0.314</v>
      </c>
      <c r="AV48" s="12">
        <v>0.32400000000000001</v>
      </c>
      <c r="AW48" s="12">
        <v>0.314</v>
      </c>
      <c r="AX48" s="12">
        <v>0.33300000000000002</v>
      </c>
      <c r="AY48" s="12">
        <v>0.32800000000000001</v>
      </c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</row>
    <row r="49" spans="2:99" x14ac:dyDescent="0.15">
      <c r="B49" s="23">
        <v>1.3310185185185185E-3</v>
      </c>
      <c r="C49" s="12">
        <v>0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>
        <f t="shared" si="1"/>
        <v>115</v>
      </c>
      <c r="AT49" s="12">
        <v>0.32600000000000001</v>
      </c>
      <c r="AU49" s="12">
        <v>0.315</v>
      </c>
      <c r="AV49" s="12">
        <v>0.32600000000000001</v>
      </c>
      <c r="AW49" s="12">
        <v>0.317</v>
      </c>
      <c r="AX49" s="12">
        <v>0.33500000000000002</v>
      </c>
      <c r="AY49" s="12">
        <v>0.33</v>
      </c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</row>
    <row r="50" spans="2:99" x14ac:dyDescent="0.15">
      <c r="B50" s="23">
        <v>1.3888888888888889E-3</v>
      </c>
      <c r="C50" s="12">
        <v>0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>
        <f t="shared" si="1"/>
        <v>120</v>
      </c>
      <c r="AT50" s="12">
        <v>0.32800000000000001</v>
      </c>
      <c r="AU50" s="12">
        <v>0.317</v>
      </c>
      <c r="AV50" s="12">
        <v>0.32900000000000001</v>
      </c>
      <c r="AW50" s="12">
        <v>0.31900000000000001</v>
      </c>
      <c r="AX50" s="12">
        <v>0.33700000000000002</v>
      </c>
      <c r="AY50" s="12">
        <v>0.33300000000000002</v>
      </c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</row>
    <row r="51" spans="2:99" x14ac:dyDescent="0.15">
      <c r="B51" s="23">
        <v>1.4467592592592594E-3</v>
      </c>
      <c r="C51" s="12">
        <v>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>
        <f t="shared" si="1"/>
        <v>125</v>
      </c>
      <c r="AT51" s="12">
        <v>0.33</v>
      </c>
      <c r="AU51" s="12">
        <v>0.31900000000000001</v>
      </c>
      <c r="AV51" s="12">
        <v>0.33100000000000002</v>
      </c>
      <c r="AW51" s="12">
        <v>0.32100000000000001</v>
      </c>
      <c r="AX51" s="12">
        <v>0.33800000000000002</v>
      </c>
      <c r="AY51" s="12">
        <v>0.33400000000000002</v>
      </c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</row>
    <row r="52" spans="2:99" x14ac:dyDescent="0.15">
      <c r="B52" s="23">
        <v>1.5046296296296294E-3</v>
      </c>
      <c r="C52" s="12">
        <v>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>
        <f t="shared" si="1"/>
        <v>130</v>
      </c>
      <c r="AT52" s="12">
        <v>0.33100000000000002</v>
      </c>
      <c r="AU52" s="12">
        <v>0.32100000000000001</v>
      </c>
      <c r="AV52" s="12">
        <v>0.33300000000000002</v>
      </c>
      <c r="AW52" s="12">
        <v>0.32300000000000001</v>
      </c>
      <c r="AX52" s="12">
        <v>0.33900000000000002</v>
      </c>
      <c r="AY52" s="12">
        <v>0.33600000000000002</v>
      </c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</row>
    <row r="53" spans="2:99" x14ac:dyDescent="0.15">
      <c r="B53" s="23">
        <v>1.5624999999999999E-3</v>
      </c>
      <c r="C53" s="12">
        <v>0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>
        <f t="shared" si="1"/>
        <v>135</v>
      </c>
      <c r="AT53" s="12">
        <v>0.33300000000000002</v>
      </c>
      <c r="AU53" s="12">
        <v>0.32200000000000001</v>
      </c>
      <c r="AV53" s="12">
        <v>0.33500000000000002</v>
      </c>
      <c r="AW53" s="12">
        <v>0.32500000000000001</v>
      </c>
      <c r="AX53" s="12">
        <v>0.34100000000000003</v>
      </c>
      <c r="AY53" s="12">
        <v>0.33700000000000002</v>
      </c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</row>
    <row r="54" spans="2:99" x14ac:dyDescent="0.15">
      <c r="B54" s="23">
        <v>1.6203703703703703E-3</v>
      </c>
      <c r="C54" s="12">
        <v>0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>
        <f t="shared" si="1"/>
        <v>140</v>
      </c>
      <c r="AT54" s="12">
        <v>0.33300000000000002</v>
      </c>
      <c r="AU54" s="12">
        <v>0.32300000000000001</v>
      </c>
      <c r="AV54" s="12">
        <v>0.33600000000000002</v>
      </c>
      <c r="AW54" s="12">
        <v>0.32600000000000001</v>
      </c>
      <c r="AX54" s="12">
        <v>0.34200000000000003</v>
      </c>
      <c r="AY54" s="12">
        <v>0.33900000000000002</v>
      </c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</row>
    <row r="55" spans="2:99" x14ac:dyDescent="0.15">
      <c r="B55" s="23">
        <v>1.6782407407407406E-3</v>
      </c>
      <c r="C55" s="12">
        <v>0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f t="shared" si="1"/>
        <v>145</v>
      </c>
      <c r="AT55" s="12">
        <v>0.33500000000000002</v>
      </c>
      <c r="AU55" s="12">
        <v>0.32400000000000001</v>
      </c>
      <c r="AV55" s="12">
        <v>0.33800000000000002</v>
      </c>
      <c r="AW55" s="12">
        <v>0.32800000000000001</v>
      </c>
      <c r="AX55" s="12">
        <v>0.34300000000000003</v>
      </c>
      <c r="AY55" s="12">
        <v>0.33900000000000002</v>
      </c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</row>
    <row r="56" spans="2:99" x14ac:dyDescent="0.15">
      <c r="B56" s="23">
        <v>1.736111111111111E-3</v>
      </c>
      <c r="C56" s="12">
        <v>0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>
        <f t="shared" si="1"/>
        <v>150</v>
      </c>
      <c r="AT56" s="12">
        <v>0.33600000000000002</v>
      </c>
      <c r="AU56" s="12">
        <v>0.32600000000000001</v>
      </c>
      <c r="AV56" s="12">
        <v>0.33900000000000002</v>
      </c>
      <c r="AW56" s="12">
        <v>0.32900000000000001</v>
      </c>
      <c r="AX56" s="12">
        <v>0.34399999999999997</v>
      </c>
      <c r="AY56" s="12">
        <v>0.34100000000000003</v>
      </c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</row>
    <row r="57" spans="2:99" x14ac:dyDescent="0.15">
      <c r="B57" s="23">
        <v>1.7939814814814815E-3</v>
      </c>
      <c r="C57" s="12">
        <v>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>
        <f t="shared" si="1"/>
        <v>155</v>
      </c>
      <c r="AT57" s="12">
        <v>0.33700000000000002</v>
      </c>
      <c r="AU57" s="12">
        <v>0.32700000000000001</v>
      </c>
      <c r="AV57" s="12">
        <v>0.34100000000000003</v>
      </c>
      <c r="AW57" s="12">
        <v>0.33</v>
      </c>
      <c r="AX57" s="12">
        <v>0.34399999999999997</v>
      </c>
      <c r="AY57" s="12">
        <v>0.34200000000000003</v>
      </c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</row>
    <row r="58" spans="2:99" x14ac:dyDescent="0.15">
      <c r="B58" s="23">
        <v>1.8518518518518517E-3</v>
      </c>
      <c r="C58" s="12">
        <v>0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>
        <f t="shared" si="1"/>
        <v>160</v>
      </c>
      <c r="AT58" s="12">
        <v>0.33800000000000002</v>
      </c>
      <c r="AU58" s="12">
        <v>0.32900000000000001</v>
      </c>
      <c r="AV58" s="12">
        <v>0.34200000000000003</v>
      </c>
      <c r="AW58" s="12">
        <v>0.33200000000000002</v>
      </c>
      <c r="AX58" s="12">
        <v>0.34499999999999997</v>
      </c>
      <c r="AY58" s="12">
        <v>0.34300000000000003</v>
      </c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</row>
    <row r="59" spans="2:99" x14ac:dyDescent="0.15">
      <c r="B59" s="23">
        <v>1.9097222222222222E-3</v>
      </c>
      <c r="C59" s="12">
        <v>0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>
        <f t="shared" ref="AS59:AS86" si="2">AS58+5</f>
        <v>165</v>
      </c>
      <c r="AT59" s="12">
        <v>0.33900000000000002</v>
      </c>
      <c r="AU59" s="12">
        <v>0.32900000000000001</v>
      </c>
      <c r="AV59" s="12">
        <v>0.34300000000000003</v>
      </c>
      <c r="AW59" s="12">
        <v>0.33300000000000002</v>
      </c>
      <c r="AX59" s="12">
        <v>0.34599999999999997</v>
      </c>
      <c r="AY59" s="12">
        <v>0.34300000000000003</v>
      </c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</row>
    <row r="60" spans="2:99" x14ac:dyDescent="0.15">
      <c r="B60" s="23">
        <v>1.9675925925925928E-3</v>
      </c>
      <c r="C60" s="12">
        <v>0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>
        <f t="shared" si="2"/>
        <v>170</v>
      </c>
      <c r="AT60" s="12">
        <v>0.33900000000000002</v>
      </c>
      <c r="AU60" s="12">
        <v>0.33100000000000002</v>
      </c>
      <c r="AV60" s="12">
        <v>0.34499999999999997</v>
      </c>
      <c r="AW60" s="12">
        <v>0.33400000000000002</v>
      </c>
      <c r="AX60" s="12">
        <v>0.34699999999999998</v>
      </c>
      <c r="AY60" s="12">
        <v>0.34399999999999997</v>
      </c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</row>
    <row r="61" spans="2:99" x14ac:dyDescent="0.15">
      <c r="B61" s="23">
        <v>2.0254629629629629E-3</v>
      </c>
      <c r="C61" s="12">
        <v>0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f t="shared" si="2"/>
        <v>175</v>
      </c>
      <c r="AT61" s="12">
        <v>0.34</v>
      </c>
      <c r="AU61" s="12">
        <v>0.33100000000000002</v>
      </c>
      <c r="AV61" s="12">
        <v>0.34499999999999997</v>
      </c>
      <c r="AW61" s="12">
        <v>0.33500000000000002</v>
      </c>
      <c r="AX61" s="12">
        <v>0.34699999999999998</v>
      </c>
      <c r="AY61" s="12">
        <v>0.34499999999999997</v>
      </c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</row>
    <row r="62" spans="2:99" x14ac:dyDescent="0.15">
      <c r="B62" s="23">
        <v>2.0833333333333333E-3</v>
      </c>
      <c r="C62" s="12">
        <v>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>
        <f t="shared" si="2"/>
        <v>180</v>
      </c>
      <c r="AT62" s="12">
        <v>0.34200000000000003</v>
      </c>
      <c r="AU62" s="12">
        <v>0.33200000000000002</v>
      </c>
      <c r="AV62" s="12">
        <v>0.34699999999999998</v>
      </c>
      <c r="AW62" s="12">
        <v>0.33600000000000002</v>
      </c>
      <c r="AX62" s="12">
        <v>0.34799999999999998</v>
      </c>
      <c r="AY62" s="12">
        <v>0.34499999999999997</v>
      </c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</row>
    <row r="63" spans="2:99" x14ac:dyDescent="0.15">
      <c r="B63" s="23">
        <v>2.1412037037037038E-3</v>
      </c>
      <c r="C63" s="12">
        <v>0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>
        <f t="shared" si="2"/>
        <v>185</v>
      </c>
      <c r="AT63" s="12">
        <v>0.34200000000000003</v>
      </c>
      <c r="AU63" s="12">
        <v>0.33300000000000002</v>
      </c>
      <c r="AV63" s="12">
        <v>0.34799999999999998</v>
      </c>
      <c r="AW63" s="12">
        <v>0.33700000000000002</v>
      </c>
      <c r="AX63" s="12">
        <v>0.34899999999999998</v>
      </c>
      <c r="AY63" s="12">
        <v>0.34599999999999997</v>
      </c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</row>
    <row r="64" spans="2:99" x14ac:dyDescent="0.15">
      <c r="B64" s="23">
        <v>2.1990740740740742E-3</v>
      </c>
      <c r="C64" s="12">
        <v>0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f t="shared" si="2"/>
        <v>190</v>
      </c>
      <c r="AT64" s="12">
        <v>0.34300000000000003</v>
      </c>
      <c r="AU64" s="12">
        <v>0.33300000000000002</v>
      </c>
      <c r="AV64" s="12">
        <v>0.34899999999999998</v>
      </c>
      <c r="AW64" s="12">
        <v>0.33800000000000002</v>
      </c>
      <c r="AX64" s="12">
        <v>0.35</v>
      </c>
      <c r="AY64" s="12">
        <v>0.34699999999999998</v>
      </c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</row>
    <row r="65" spans="2:99" x14ac:dyDescent="0.15">
      <c r="B65" s="23">
        <v>2.2569444444444447E-3</v>
      </c>
      <c r="C65" s="12">
        <v>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>
        <f t="shared" si="2"/>
        <v>195</v>
      </c>
      <c r="AT65" s="12">
        <v>0.34300000000000003</v>
      </c>
      <c r="AU65" s="12">
        <v>0.33400000000000002</v>
      </c>
      <c r="AV65" s="12">
        <v>0.35</v>
      </c>
      <c r="AW65" s="12">
        <v>0.33900000000000002</v>
      </c>
      <c r="AX65" s="12">
        <v>0.35</v>
      </c>
      <c r="AY65" s="12">
        <v>0.34699999999999998</v>
      </c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</row>
    <row r="66" spans="2:99" x14ac:dyDescent="0.15">
      <c r="B66" s="23">
        <v>2.3148148148148151E-3</v>
      </c>
      <c r="C66" s="12">
        <v>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>
        <f t="shared" si="2"/>
        <v>200</v>
      </c>
      <c r="AT66" s="12">
        <v>0.34399999999999997</v>
      </c>
      <c r="AU66" s="12">
        <v>0.33500000000000002</v>
      </c>
      <c r="AV66" s="12">
        <v>0.35</v>
      </c>
      <c r="AW66" s="12">
        <v>0.34</v>
      </c>
      <c r="AX66" s="12">
        <v>0.35099999999999998</v>
      </c>
      <c r="AY66" s="12">
        <v>0.34799999999999998</v>
      </c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</row>
    <row r="67" spans="2:99" x14ac:dyDescent="0.15">
      <c r="B67" s="23">
        <v>2.3726851851851851E-3</v>
      </c>
      <c r="C67" s="12">
        <v>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f t="shared" si="2"/>
        <v>205</v>
      </c>
      <c r="AT67" s="12">
        <v>0.34499999999999997</v>
      </c>
      <c r="AU67" s="12">
        <v>0.33500000000000002</v>
      </c>
      <c r="AV67" s="12">
        <v>0.35099999999999998</v>
      </c>
      <c r="AW67" s="12">
        <v>0.34</v>
      </c>
      <c r="AX67" s="12">
        <v>0.35099999999999998</v>
      </c>
      <c r="AY67" s="12">
        <v>0.34899999999999998</v>
      </c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</row>
    <row r="68" spans="2:99" x14ac:dyDescent="0.15">
      <c r="B68" s="23">
        <v>2.4305555555555556E-3</v>
      </c>
      <c r="C68" s="12">
        <v>0</v>
      </c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>
        <f t="shared" si="2"/>
        <v>210</v>
      </c>
      <c r="AT68" s="12">
        <v>0.34499999999999997</v>
      </c>
      <c r="AU68" s="12">
        <v>0.33600000000000002</v>
      </c>
      <c r="AV68" s="12">
        <v>0.35199999999999998</v>
      </c>
      <c r="AW68" s="12">
        <v>0.34100000000000003</v>
      </c>
      <c r="AX68" s="12">
        <v>0.35199999999999998</v>
      </c>
      <c r="AY68" s="12">
        <v>0.34899999999999998</v>
      </c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</row>
    <row r="69" spans="2:99" x14ac:dyDescent="0.15">
      <c r="B69" s="23">
        <v>2.488425925925926E-3</v>
      </c>
      <c r="C69" s="12">
        <v>0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>
        <f t="shared" si="2"/>
        <v>215</v>
      </c>
      <c r="AT69" s="12">
        <v>0.34599999999999997</v>
      </c>
      <c r="AU69" s="12">
        <v>0.33600000000000002</v>
      </c>
      <c r="AV69" s="12">
        <v>0.35199999999999998</v>
      </c>
      <c r="AW69" s="12">
        <v>0.34100000000000003</v>
      </c>
      <c r="AX69" s="12">
        <v>0.35199999999999998</v>
      </c>
      <c r="AY69" s="12">
        <v>0.34899999999999998</v>
      </c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</row>
    <row r="70" spans="2:99" x14ac:dyDescent="0.15">
      <c r="B70" s="23">
        <v>2.5462962962962961E-3</v>
      </c>
      <c r="C70" s="12">
        <v>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>
        <f t="shared" si="2"/>
        <v>220</v>
      </c>
      <c r="AT70" s="12">
        <v>0.34599999999999997</v>
      </c>
      <c r="AU70" s="12">
        <v>0.33700000000000002</v>
      </c>
      <c r="AV70" s="12">
        <v>0.35299999999999998</v>
      </c>
      <c r="AW70" s="12">
        <v>0.34200000000000003</v>
      </c>
      <c r="AX70" s="12">
        <v>0.35299999999999998</v>
      </c>
      <c r="AY70" s="12">
        <v>0.35</v>
      </c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</row>
    <row r="71" spans="2:99" x14ac:dyDescent="0.15">
      <c r="B71" s="23">
        <v>2.6041666666666665E-3</v>
      </c>
      <c r="C71" s="12">
        <v>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>
        <f t="shared" si="2"/>
        <v>225</v>
      </c>
      <c r="AT71" s="12">
        <v>0.34699999999999998</v>
      </c>
      <c r="AU71" s="12">
        <v>0.33800000000000002</v>
      </c>
      <c r="AV71" s="12">
        <v>0.35399999999999998</v>
      </c>
      <c r="AW71" s="12">
        <v>0.34300000000000003</v>
      </c>
      <c r="AX71" s="12">
        <v>0.35299999999999998</v>
      </c>
      <c r="AY71" s="12">
        <v>0.35099999999999998</v>
      </c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</row>
    <row r="72" spans="2:99" x14ac:dyDescent="0.15">
      <c r="B72" s="23">
        <v>2.6620370370370374E-3</v>
      </c>
      <c r="C72" s="12">
        <v>0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>
        <f t="shared" si="2"/>
        <v>230</v>
      </c>
      <c r="AT72" s="12">
        <v>0.34699999999999998</v>
      </c>
      <c r="AU72" s="12">
        <v>0.33800000000000002</v>
      </c>
      <c r="AV72" s="12">
        <v>0.35399999999999998</v>
      </c>
      <c r="AW72" s="12">
        <v>0.34300000000000003</v>
      </c>
      <c r="AX72" s="12">
        <v>0.35299999999999998</v>
      </c>
      <c r="AY72" s="12">
        <v>0.35099999999999998</v>
      </c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</row>
    <row r="73" spans="2:99" x14ac:dyDescent="0.15">
      <c r="B73" s="23">
        <v>2.7199074074074074E-3</v>
      </c>
      <c r="C73" s="12">
        <v>0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>
        <f t="shared" si="2"/>
        <v>235</v>
      </c>
      <c r="AT73" s="12">
        <v>0.34799999999999998</v>
      </c>
      <c r="AU73" s="12">
        <v>0.33900000000000002</v>
      </c>
      <c r="AV73" s="12">
        <v>0.35399999999999998</v>
      </c>
      <c r="AW73" s="12">
        <v>0.34399999999999997</v>
      </c>
      <c r="AX73" s="12">
        <v>0.35399999999999998</v>
      </c>
      <c r="AY73" s="12">
        <v>0.35199999999999998</v>
      </c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</row>
    <row r="74" spans="2:99" x14ac:dyDescent="0.15">
      <c r="B74" s="23">
        <v>2.7777777777777779E-3</v>
      </c>
      <c r="C74" s="12">
        <v>0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>
        <f t="shared" si="2"/>
        <v>240</v>
      </c>
      <c r="AT74" s="12">
        <v>0.34899999999999998</v>
      </c>
      <c r="AU74" s="12">
        <v>0.33900000000000002</v>
      </c>
      <c r="AV74" s="12">
        <v>0.35499999999999998</v>
      </c>
      <c r="AW74" s="12">
        <v>0.34399999999999997</v>
      </c>
      <c r="AX74" s="12">
        <v>0.35399999999999998</v>
      </c>
      <c r="AY74" s="12">
        <v>0.35199999999999998</v>
      </c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</row>
    <row r="75" spans="2:99" x14ac:dyDescent="0.15">
      <c r="B75" s="23">
        <v>2.8356481481481479E-3</v>
      </c>
      <c r="C75" s="12">
        <v>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>
        <f t="shared" si="2"/>
        <v>245</v>
      </c>
      <c r="AT75" s="12">
        <v>0.34899999999999998</v>
      </c>
      <c r="AU75" s="12">
        <v>0.34</v>
      </c>
      <c r="AV75" s="12">
        <v>0.35599999999999998</v>
      </c>
      <c r="AW75" s="12">
        <v>0.34499999999999997</v>
      </c>
      <c r="AX75" s="12">
        <v>0.35499999999999998</v>
      </c>
      <c r="AY75" s="12">
        <v>0.35199999999999998</v>
      </c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</row>
    <row r="76" spans="2:99" x14ac:dyDescent="0.15">
      <c r="B76" s="23">
        <v>2.8935185185185188E-3</v>
      </c>
      <c r="C76" s="12">
        <v>0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>
        <f t="shared" si="2"/>
        <v>250</v>
      </c>
      <c r="AT76" s="12">
        <v>0.35</v>
      </c>
      <c r="AU76" s="12">
        <v>0.34</v>
      </c>
      <c r="AV76" s="12">
        <v>0.35599999999999998</v>
      </c>
      <c r="AW76" s="12">
        <v>0.34499999999999997</v>
      </c>
      <c r="AX76" s="12">
        <v>0.35499999999999998</v>
      </c>
      <c r="AY76" s="12">
        <v>0.35299999999999998</v>
      </c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</row>
    <row r="77" spans="2:99" x14ac:dyDescent="0.15">
      <c r="B77" s="23">
        <v>2.9513888888888888E-3</v>
      </c>
      <c r="C77" s="12">
        <v>0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>
        <f t="shared" si="2"/>
        <v>255</v>
      </c>
      <c r="AT77" s="12">
        <v>0.35</v>
      </c>
      <c r="AU77" s="12">
        <v>0.34</v>
      </c>
      <c r="AV77" s="12">
        <v>0.35699999999999998</v>
      </c>
      <c r="AW77" s="12">
        <v>0.34599999999999997</v>
      </c>
      <c r="AX77" s="12">
        <v>0.35599999999999998</v>
      </c>
      <c r="AY77" s="12">
        <v>0.35299999999999998</v>
      </c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</row>
    <row r="78" spans="2:99" x14ac:dyDescent="0.15">
      <c r="B78" s="23">
        <v>3.0092592592592588E-3</v>
      </c>
      <c r="C78" s="12">
        <v>0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>
        <f t="shared" si="2"/>
        <v>260</v>
      </c>
      <c r="AT78" s="12">
        <v>0.35</v>
      </c>
      <c r="AU78" s="12">
        <v>0.34100000000000003</v>
      </c>
      <c r="AV78" s="12">
        <v>0.35699999999999998</v>
      </c>
      <c r="AW78" s="12">
        <v>0.34699999999999998</v>
      </c>
      <c r="AX78" s="12">
        <v>0.35599999999999998</v>
      </c>
      <c r="AY78" s="12">
        <v>0.35399999999999998</v>
      </c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</row>
    <row r="79" spans="2:99" x14ac:dyDescent="0.15">
      <c r="B79" s="23">
        <v>3.0671296296296297E-3</v>
      </c>
      <c r="C79" s="12">
        <v>0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>
        <f t="shared" si="2"/>
        <v>265</v>
      </c>
      <c r="AT79" s="12">
        <v>0.35099999999999998</v>
      </c>
      <c r="AU79" s="12">
        <v>0.34200000000000003</v>
      </c>
      <c r="AV79" s="12">
        <v>0.35799999999999998</v>
      </c>
      <c r="AW79" s="12">
        <v>0.34699999999999998</v>
      </c>
      <c r="AX79" s="12">
        <v>0.35699999999999998</v>
      </c>
      <c r="AY79" s="12">
        <v>0.35399999999999998</v>
      </c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</row>
    <row r="80" spans="2:99" x14ac:dyDescent="0.15">
      <c r="B80" s="23">
        <v>3.1249999999999997E-3</v>
      </c>
      <c r="C80" s="12">
        <v>0</v>
      </c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>
        <f t="shared" si="2"/>
        <v>270</v>
      </c>
      <c r="AT80" s="12">
        <v>0.35199999999999998</v>
      </c>
      <c r="AU80" s="12">
        <v>0.34200000000000003</v>
      </c>
      <c r="AV80" s="12">
        <v>0.35899999999999999</v>
      </c>
      <c r="AW80" s="12">
        <v>0.34799999999999998</v>
      </c>
      <c r="AX80" s="12">
        <v>0.35799999999999998</v>
      </c>
      <c r="AY80" s="12">
        <v>0.35499999999999998</v>
      </c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</row>
    <row r="81" spans="1:99" x14ac:dyDescent="0.15">
      <c r="B81" s="23">
        <v>3.1828703703703702E-3</v>
      </c>
      <c r="C81" s="12">
        <v>0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>
        <f t="shared" si="2"/>
        <v>275</v>
      </c>
      <c r="AT81" s="12">
        <v>0.35199999999999998</v>
      </c>
      <c r="AU81" s="12">
        <v>0.34200000000000003</v>
      </c>
      <c r="AV81" s="12">
        <v>0.35899999999999999</v>
      </c>
      <c r="AW81" s="12">
        <v>0.34799999999999998</v>
      </c>
      <c r="AX81" s="12">
        <v>0.35799999999999998</v>
      </c>
      <c r="AY81" s="12">
        <v>0.35499999999999998</v>
      </c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x14ac:dyDescent="0.15">
      <c r="B82" s="23">
        <v>3.2407407407407406E-3</v>
      </c>
      <c r="C82" s="12">
        <v>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>
        <f t="shared" si="2"/>
        <v>280</v>
      </c>
      <c r="AT82" s="12">
        <v>0.35199999999999998</v>
      </c>
      <c r="AU82" s="12">
        <v>0.34300000000000003</v>
      </c>
      <c r="AV82" s="12">
        <v>0.35899999999999999</v>
      </c>
      <c r="AW82" s="12">
        <v>0.34799999999999998</v>
      </c>
      <c r="AX82" s="12">
        <v>0.35799999999999998</v>
      </c>
      <c r="AY82" s="12">
        <v>0.35599999999999998</v>
      </c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x14ac:dyDescent="0.15">
      <c r="B83" s="23">
        <v>3.2986111111111111E-3</v>
      </c>
      <c r="C83" s="12">
        <v>0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>
        <f t="shared" si="2"/>
        <v>285</v>
      </c>
      <c r="AT83" s="12">
        <v>0.35299999999999998</v>
      </c>
      <c r="AU83" s="12">
        <v>0.34300000000000003</v>
      </c>
      <c r="AV83" s="12">
        <v>0.36</v>
      </c>
      <c r="AW83" s="12">
        <v>0.34899999999999998</v>
      </c>
      <c r="AX83" s="12">
        <v>0.35899999999999999</v>
      </c>
      <c r="AY83" s="12">
        <v>0.35599999999999998</v>
      </c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x14ac:dyDescent="0.15">
      <c r="B84" s="23">
        <v>3.3564814814814811E-3</v>
      </c>
      <c r="C84" s="12">
        <v>0</v>
      </c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>
        <f t="shared" si="2"/>
        <v>290</v>
      </c>
      <c r="AT84" s="12">
        <v>0.35299999999999998</v>
      </c>
      <c r="AU84" s="12">
        <v>0.34399999999999997</v>
      </c>
      <c r="AV84" s="12">
        <v>0.36</v>
      </c>
      <c r="AW84" s="12">
        <v>0.35</v>
      </c>
      <c r="AX84" s="12">
        <v>0.35899999999999999</v>
      </c>
      <c r="AY84" s="12">
        <v>0.35599999999999998</v>
      </c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</row>
    <row r="85" spans="1:99" x14ac:dyDescent="0.15">
      <c r="B85" s="23">
        <v>3.414351851851852E-3</v>
      </c>
      <c r="C85" s="12">
        <v>0</v>
      </c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>
        <f t="shared" si="2"/>
        <v>295</v>
      </c>
      <c r="AT85" s="12">
        <v>0.35399999999999998</v>
      </c>
      <c r="AU85" s="12">
        <v>0.34399999999999997</v>
      </c>
      <c r="AV85" s="12">
        <v>0.36099999999999999</v>
      </c>
      <c r="AW85" s="12">
        <v>0.35</v>
      </c>
      <c r="AX85" s="12">
        <v>0.35899999999999999</v>
      </c>
      <c r="AY85" s="12">
        <v>0.35699999999999998</v>
      </c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</row>
    <row r="86" spans="1:99" x14ac:dyDescent="0.15">
      <c r="B86" s="23">
        <v>3.472222222222222E-3</v>
      </c>
      <c r="C86" s="12">
        <v>0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>
        <f t="shared" si="2"/>
        <v>300</v>
      </c>
      <c r="AT86" s="12">
        <v>0.35399999999999998</v>
      </c>
      <c r="AU86" s="12">
        <v>0.34499999999999997</v>
      </c>
      <c r="AV86" s="12">
        <v>0.36199999999999999</v>
      </c>
      <c r="AW86" s="12">
        <v>0.35</v>
      </c>
      <c r="AX86" s="12">
        <v>0.36</v>
      </c>
      <c r="AY86" s="12">
        <v>0.35699999999999998</v>
      </c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</row>
    <row r="88" spans="1:99" ht="14" x14ac:dyDescent="0.15">
      <c r="A88" s="22" t="s">
        <v>21</v>
      </c>
      <c r="B88" s="21"/>
    </row>
    <row r="90" spans="1:99" x14ac:dyDescent="0.15">
      <c r="B90" s="20"/>
      <c r="C90" s="8">
        <v>1</v>
      </c>
      <c r="D90" s="8">
        <v>2</v>
      </c>
      <c r="E90" s="8">
        <v>3</v>
      </c>
      <c r="F90" s="8">
        <v>4</v>
      </c>
      <c r="G90" s="8">
        <v>5</v>
      </c>
      <c r="H90" s="8">
        <v>6</v>
      </c>
      <c r="I90" s="8">
        <v>7</v>
      </c>
      <c r="J90" s="8">
        <v>8</v>
      </c>
      <c r="K90" s="8">
        <v>9</v>
      </c>
      <c r="L90" s="8">
        <v>10</v>
      </c>
      <c r="M90" s="8">
        <v>11</v>
      </c>
      <c r="N90" s="8">
        <v>12</v>
      </c>
    </row>
    <row r="91" spans="1:99" ht="14" x14ac:dyDescent="0.15">
      <c r="B91" s="31" t="s">
        <v>20</v>
      </c>
      <c r="C91" s="18" t="s">
        <v>11</v>
      </c>
      <c r="D91" s="18" t="s">
        <v>11</v>
      </c>
      <c r="E91" s="18" t="s">
        <v>11</v>
      </c>
      <c r="F91" s="18" t="s">
        <v>11</v>
      </c>
      <c r="G91" s="18" t="s">
        <v>11</v>
      </c>
      <c r="H91" s="18" t="s">
        <v>11</v>
      </c>
      <c r="I91" s="18" t="s">
        <v>11</v>
      </c>
      <c r="J91" s="18" t="s">
        <v>11</v>
      </c>
      <c r="K91" s="18" t="s">
        <v>11</v>
      </c>
      <c r="L91" s="18" t="s">
        <v>11</v>
      </c>
      <c r="M91" s="18" t="s">
        <v>11</v>
      </c>
      <c r="N91" s="18" t="s">
        <v>11</v>
      </c>
      <c r="O91" s="15" t="s">
        <v>14</v>
      </c>
    </row>
    <row r="92" spans="1:99" ht="24" x14ac:dyDescent="0.15">
      <c r="B92" s="32"/>
      <c r="C92" s="17" t="s">
        <v>11</v>
      </c>
      <c r="D92" s="17" t="s">
        <v>11</v>
      </c>
      <c r="E92" s="17" t="s">
        <v>11</v>
      </c>
      <c r="F92" s="17" t="s">
        <v>11</v>
      </c>
      <c r="G92" s="17" t="s">
        <v>11</v>
      </c>
      <c r="H92" s="17" t="s">
        <v>11</v>
      </c>
      <c r="I92" s="17" t="s">
        <v>11</v>
      </c>
      <c r="J92" s="17" t="s">
        <v>11</v>
      </c>
      <c r="K92" s="17" t="s">
        <v>11</v>
      </c>
      <c r="L92" s="17" t="s">
        <v>11</v>
      </c>
      <c r="M92" s="17" t="s">
        <v>11</v>
      </c>
      <c r="N92" s="17" t="s">
        <v>11</v>
      </c>
      <c r="O92" s="15" t="s">
        <v>13</v>
      </c>
    </row>
    <row r="93" spans="1:99" ht="24" x14ac:dyDescent="0.15">
      <c r="B93" s="32"/>
      <c r="C93" s="17" t="s">
        <v>11</v>
      </c>
      <c r="D93" s="17" t="s">
        <v>11</v>
      </c>
      <c r="E93" s="17" t="s">
        <v>11</v>
      </c>
      <c r="F93" s="17" t="s">
        <v>11</v>
      </c>
      <c r="G93" s="17" t="s">
        <v>11</v>
      </c>
      <c r="H93" s="17" t="s">
        <v>11</v>
      </c>
      <c r="I93" s="17" t="s">
        <v>11</v>
      </c>
      <c r="J93" s="17" t="s">
        <v>11</v>
      </c>
      <c r="K93" s="17" t="s">
        <v>11</v>
      </c>
      <c r="L93" s="17" t="s">
        <v>11</v>
      </c>
      <c r="M93" s="17" t="s">
        <v>11</v>
      </c>
      <c r="N93" s="17" t="s">
        <v>11</v>
      </c>
      <c r="O93" s="15" t="s">
        <v>12</v>
      </c>
    </row>
    <row r="94" spans="1:99" ht="14" x14ac:dyDescent="0.15">
      <c r="B94" s="33"/>
      <c r="C94" s="16" t="s">
        <v>11</v>
      </c>
      <c r="D94" s="16" t="s">
        <v>11</v>
      </c>
      <c r="E94" s="16" t="s">
        <v>11</v>
      </c>
      <c r="F94" s="16" t="s">
        <v>11</v>
      </c>
      <c r="G94" s="16" t="s">
        <v>11</v>
      </c>
      <c r="H94" s="16" t="s">
        <v>11</v>
      </c>
      <c r="I94" s="16" t="s">
        <v>11</v>
      </c>
      <c r="J94" s="16" t="s">
        <v>11</v>
      </c>
      <c r="K94" s="16" t="s">
        <v>11</v>
      </c>
      <c r="L94" s="16" t="s">
        <v>11</v>
      </c>
      <c r="M94" s="16" t="s">
        <v>11</v>
      </c>
      <c r="N94" s="16" t="s">
        <v>11</v>
      </c>
      <c r="O94" s="15" t="s">
        <v>10</v>
      </c>
    </row>
    <row r="95" spans="1:99" ht="14" x14ac:dyDescent="0.15">
      <c r="B95" s="31" t="s">
        <v>19</v>
      </c>
      <c r="C95" s="18" t="s">
        <v>11</v>
      </c>
      <c r="D95" s="18" t="s">
        <v>11</v>
      </c>
      <c r="E95" s="18" t="s">
        <v>11</v>
      </c>
      <c r="F95" s="18" t="s">
        <v>11</v>
      </c>
      <c r="G95" s="18" t="s">
        <v>11</v>
      </c>
      <c r="H95" s="18" t="s">
        <v>11</v>
      </c>
      <c r="I95" s="18" t="s">
        <v>11</v>
      </c>
      <c r="J95" s="18" t="s">
        <v>11</v>
      </c>
      <c r="K95" s="18" t="s">
        <v>11</v>
      </c>
      <c r="L95" s="18" t="s">
        <v>11</v>
      </c>
      <c r="M95" s="18" t="s">
        <v>11</v>
      </c>
      <c r="N95" s="18" t="s">
        <v>11</v>
      </c>
      <c r="O95" s="15" t="s">
        <v>14</v>
      </c>
    </row>
    <row r="96" spans="1:99" ht="24" x14ac:dyDescent="0.15">
      <c r="B96" s="32"/>
      <c r="C96" s="17" t="s">
        <v>11</v>
      </c>
      <c r="D96" s="17" t="s">
        <v>11</v>
      </c>
      <c r="E96" s="17" t="s">
        <v>11</v>
      </c>
      <c r="F96" s="17" t="s">
        <v>11</v>
      </c>
      <c r="G96" s="17" t="s">
        <v>11</v>
      </c>
      <c r="H96" s="17" t="s">
        <v>11</v>
      </c>
      <c r="I96" s="17" t="s">
        <v>11</v>
      </c>
      <c r="J96" s="17" t="s">
        <v>11</v>
      </c>
      <c r="K96" s="17" t="s">
        <v>11</v>
      </c>
      <c r="L96" s="17" t="s">
        <v>11</v>
      </c>
      <c r="M96" s="17" t="s">
        <v>11</v>
      </c>
      <c r="N96" s="17" t="s">
        <v>11</v>
      </c>
      <c r="O96" s="15" t="s">
        <v>13</v>
      </c>
    </row>
    <row r="97" spans="2:15" ht="24" x14ac:dyDescent="0.15">
      <c r="B97" s="32"/>
      <c r="C97" s="17" t="s">
        <v>11</v>
      </c>
      <c r="D97" s="17" t="s">
        <v>11</v>
      </c>
      <c r="E97" s="17" t="s">
        <v>11</v>
      </c>
      <c r="F97" s="17" t="s">
        <v>11</v>
      </c>
      <c r="G97" s="17" t="s">
        <v>11</v>
      </c>
      <c r="H97" s="17" t="s">
        <v>11</v>
      </c>
      <c r="I97" s="17" t="s">
        <v>11</v>
      </c>
      <c r="J97" s="17" t="s">
        <v>11</v>
      </c>
      <c r="K97" s="17" t="s">
        <v>11</v>
      </c>
      <c r="L97" s="17" t="s">
        <v>11</v>
      </c>
      <c r="M97" s="17" t="s">
        <v>11</v>
      </c>
      <c r="N97" s="17" t="s">
        <v>11</v>
      </c>
      <c r="O97" s="15" t="s">
        <v>12</v>
      </c>
    </row>
    <row r="98" spans="2:15" ht="14" x14ac:dyDescent="0.15">
      <c r="B98" s="33"/>
      <c r="C98" s="16" t="s">
        <v>11</v>
      </c>
      <c r="D98" s="16" t="s">
        <v>11</v>
      </c>
      <c r="E98" s="16" t="s">
        <v>11</v>
      </c>
      <c r="F98" s="16" t="s">
        <v>11</v>
      </c>
      <c r="G98" s="16" t="s">
        <v>11</v>
      </c>
      <c r="H98" s="16" t="s">
        <v>11</v>
      </c>
      <c r="I98" s="16" t="s">
        <v>11</v>
      </c>
      <c r="J98" s="16" t="s">
        <v>11</v>
      </c>
      <c r="K98" s="16" t="s">
        <v>11</v>
      </c>
      <c r="L98" s="16" t="s">
        <v>11</v>
      </c>
      <c r="M98" s="16" t="s">
        <v>11</v>
      </c>
      <c r="N98" s="16" t="s">
        <v>11</v>
      </c>
      <c r="O98" s="15" t="s">
        <v>10</v>
      </c>
    </row>
    <row r="99" spans="2:15" ht="14" x14ac:dyDescent="0.15">
      <c r="B99" s="31" t="s">
        <v>18</v>
      </c>
      <c r="C99" s="18" t="s">
        <v>11</v>
      </c>
      <c r="D99" s="18" t="s">
        <v>11</v>
      </c>
      <c r="E99" s="18" t="s">
        <v>11</v>
      </c>
      <c r="F99" s="18" t="s">
        <v>11</v>
      </c>
      <c r="G99" s="18" t="s">
        <v>11</v>
      </c>
      <c r="H99" s="18" t="s">
        <v>11</v>
      </c>
      <c r="I99" s="18" t="s">
        <v>11</v>
      </c>
      <c r="J99" s="18" t="s">
        <v>11</v>
      </c>
      <c r="K99" s="18" t="s">
        <v>11</v>
      </c>
      <c r="L99" s="18" t="s">
        <v>11</v>
      </c>
      <c r="M99" s="18" t="s">
        <v>11</v>
      </c>
      <c r="N99" s="18" t="s">
        <v>11</v>
      </c>
      <c r="O99" s="15" t="s">
        <v>14</v>
      </c>
    </row>
    <row r="100" spans="2:15" ht="24" x14ac:dyDescent="0.15">
      <c r="B100" s="32"/>
      <c r="C100" s="17" t="s">
        <v>11</v>
      </c>
      <c r="D100" s="17" t="s">
        <v>11</v>
      </c>
      <c r="E100" s="17" t="s">
        <v>11</v>
      </c>
      <c r="F100" s="17" t="s">
        <v>11</v>
      </c>
      <c r="G100" s="17" t="s">
        <v>11</v>
      </c>
      <c r="H100" s="17" t="s">
        <v>11</v>
      </c>
      <c r="I100" s="17" t="s">
        <v>11</v>
      </c>
      <c r="J100" s="17" t="s">
        <v>11</v>
      </c>
      <c r="K100" s="17" t="s">
        <v>11</v>
      </c>
      <c r="L100" s="17" t="s">
        <v>11</v>
      </c>
      <c r="M100" s="17" t="s">
        <v>11</v>
      </c>
      <c r="N100" s="17" t="s">
        <v>11</v>
      </c>
      <c r="O100" s="15" t="s">
        <v>13</v>
      </c>
    </row>
    <row r="101" spans="2:15" ht="24" x14ac:dyDescent="0.15">
      <c r="B101" s="32"/>
      <c r="C101" s="17" t="s">
        <v>11</v>
      </c>
      <c r="D101" s="17" t="s">
        <v>11</v>
      </c>
      <c r="E101" s="17" t="s">
        <v>11</v>
      </c>
      <c r="F101" s="17" t="s">
        <v>11</v>
      </c>
      <c r="G101" s="17" t="s">
        <v>11</v>
      </c>
      <c r="H101" s="17" t="s">
        <v>11</v>
      </c>
      <c r="I101" s="17" t="s">
        <v>11</v>
      </c>
      <c r="J101" s="17" t="s">
        <v>11</v>
      </c>
      <c r="K101" s="17" t="s">
        <v>11</v>
      </c>
      <c r="L101" s="17" t="s">
        <v>11</v>
      </c>
      <c r="M101" s="17" t="s">
        <v>11</v>
      </c>
      <c r="N101" s="17" t="s">
        <v>11</v>
      </c>
      <c r="O101" s="15" t="s">
        <v>12</v>
      </c>
    </row>
    <row r="102" spans="2:15" ht="14" x14ac:dyDescent="0.15">
      <c r="B102" s="33"/>
      <c r="C102" s="16" t="s">
        <v>11</v>
      </c>
      <c r="D102" s="16" t="s">
        <v>11</v>
      </c>
      <c r="E102" s="16" t="s">
        <v>11</v>
      </c>
      <c r="F102" s="16" t="s">
        <v>11</v>
      </c>
      <c r="G102" s="16" t="s">
        <v>11</v>
      </c>
      <c r="H102" s="16" t="s">
        <v>11</v>
      </c>
      <c r="I102" s="16" t="s">
        <v>11</v>
      </c>
      <c r="J102" s="16" t="s">
        <v>11</v>
      </c>
      <c r="K102" s="16" t="s">
        <v>11</v>
      </c>
      <c r="L102" s="16" t="s">
        <v>11</v>
      </c>
      <c r="M102" s="16" t="s">
        <v>11</v>
      </c>
      <c r="N102" s="16" t="s">
        <v>11</v>
      </c>
      <c r="O102" s="15" t="s">
        <v>10</v>
      </c>
    </row>
    <row r="103" spans="2:15" ht="14" x14ac:dyDescent="0.15">
      <c r="B103" s="31" t="s">
        <v>17</v>
      </c>
      <c r="C103" s="18" t="s">
        <v>11</v>
      </c>
      <c r="D103" s="18" t="s">
        <v>11</v>
      </c>
      <c r="E103" s="18" t="s">
        <v>11</v>
      </c>
      <c r="F103" s="18" t="s">
        <v>11</v>
      </c>
      <c r="G103" s="18" t="s">
        <v>11</v>
      </c>
      <c r="H103" s="18" t="s">
        <v>11</v>
      </c>
      <c r="I103" s="18">
        <v>133.08000000000001</v>
      </c>
      <c r="J103" s="18">
        <v>138.12</v>
      </c>
      <c r="K103" s="18">
        <v>148.08000000000001</v>
      </c>
      <c r="L103" s="18">
        <v>156.96</v>
      </c>
      <c r="M103" s="18">
        <v>192.96</v>
      </c>
      <c r="N103" s="18">
        <v>194.64</v>
      </c>
      <c r="O103" s="15" t="s">
        <v>14</v>
      </c>
    </row>
    <row r="104" spans="2:15" ht="24" x14ac:dyDescent="0.15">
      <c r="B104" s="32"/>
      <c r="C104" s="17" t="s">
        <v>11</v>
      </c>
      <c r="D104" s="17" t="s">
        <v>11</v>
      </c>
      <c r="E104" s="17" t="s">
        <v>11</v>
      </c>
      <c r="F104" s="17" t="s">
        <v>11</v>
      </c>
      <c r="G104" s="17" t="s">
        <v>11</v>
      </c>
      <c r="H104" s="17" t="s">
        <v>11</v>
      </c>
      <c r="I104" s="17">
        <v>0.997</v>
      </c>
      <c r="J104" s="17">
        <v>0.997</v>
      </c>
      <c r="K104" s="17">
        <v>0.999</v>
      </c>
      <c r="L104" s="17">
        <v>0.998</v>
      </c>
      <c r="M104" s="17">
        <v>0.995</v>
      </c>
      <c r="N104" s="17">
        <v>0.996</v>
      </c>
      <c r="O104" s="15" t="s">
        <v>13</v>
      </c>
    </row>
    <row r="105" spans="2:15" ht="24" x14ac:dyDescent="0.15">
      <c r="B105" s="32"/>
      <c r="C105" s="17" t="s">
        <v>11</v>
      </c>
      <c r="D105" s="17" t="s">
        <v>11</v>
      </c>
      <c r="E105" s="17" t="s">
        <v>11</v>
      </c>
      <c r="F105" s="17" t="s">
        <v>11</v>
      </c>
      <c r="G105" s="17" t="s">
        <v>11</v>
      </c>
      <c r="H105" s="17" t="s">
        <v>11</v>
      </c>
      <c r="I105" s="19">
        <v>1.1574074074074073E-4</v>
      </c>
      <c r="J105" s="19">
        <v>1.1574074074074073E-4</v>
      </c>
      <c r="K105" s="19">
        <v>1.1574074074074073E-4</v>
      </c>
      <c r="L105" s="19">
        <v>1.1574074074074073E-4</v>
      </c>
      <c r="M105" s="19">
        <v>1.1574074074074073E-4</v>
      </c>
      <c r="N105" s="19">
        <v>1.1574074074074073E-4</v>
      </c>
      <c r="O105" s="15" t="s">
        <v>12</v>
      </c>
    </row>
    <row r="106" spans="2:15" ht="14" x14ac:dyDescent="0.15">
      <c r="B106" s="33"/>
      <c r="C106" s="16" t="s">
        <v>11</v>
      </c>
      <c r="D106" s="16" t="s">
        <v>11</v>
      </c>
      <c r="E106" s="16" t="s">
        <v>11</v>
      </c>
      <c r="F106" s="16" t="s">
        <v>11</v>
      </c>
      <c r="G106" s="16" t="s">
        <v>11</v>
      </c>
      <c r="H106" s="16" t="s">
        <v>11</v>
      </c>
      <c r="I106" s="16" t="s">
        <v>11</v>
      </c>
      <c r="J106" s="16" t="s">
        <v>11</v>
      </c>
      <c r="K106" s="16" t="s">
        <v>11</v>
      </c>
      <c r="L106" s="16" t="s">
        <v>11</v>
      </c>
      <c r="M106" s="16" t="s">
        <v>11</v>
      </c>
      <c r="N106" s="16" t="s">
        <v>11</v>
      </c>
      <c r="O106" s="15" t="s">
        <v>10</v>
      </c>
    </row>
    <row r="107" spans="2:15" ht="14" x14ac:dyDescent="0.15">
      <c r="B107" s="31" t="s">
        <v>16</v>
      </c>
      <c r="C107" s="18" t="s">
        <v>11</v>
      </c>
      <c r="D107" s="18" t="s">
        <v>11</v>
      </c>
      <c r="E107" s="18" t="s">
        <v>11</v>
      </c>
      <c r="F107" s="18" t="s">
        <v>11</v>
      </c>
      <c r="G107" s="18" t="s">
        <v>11</v>
      </c>
      <c r="H107" s="18" t="s">
        <v>11</v>
      </c>
      <c r="I107" s="18" t="s">
        <v>11</v>
      </c>
      <c r="J107" s="18" t="s">
        <v>11</v>
      </c>
      <c r="K107" s="18" t="s">
        <v>11</v>
      </c>
      <c r="L107" s="18" t="s">
        <v>11</v>
      </c>
      <c r="M107" s="18" t="s">
        <v>11</v>
      </c>
      <c r="N107" s="18" t="s">
        <v>11</v>
      </c>
      <c r="O107" s="15" t="s">
        <v>14</v>
      </c>
    </row>
    <row r="108" spans="2:15" ht="24" x14ac:dyDescent="0.15">
      <c r="B108" s="32"/>
      <c r="C108" s="17" t="s">
        <v>11</v>
      </c>
      <c r="D108" s="17" t="s">
        <v>11</v>
      </c>
      <c r="E108" s="17" t="s">
        <v>11</v>
      </c>
      <c r="F108" s="17" t="s">
        <v>11</v>
      </c>
      <c r="G108" s="17" t="s">
        <v>11</v>
      </c>
      <c r="H108" s="17" t="s">
        <v>11</v>
      </c>
      <c r="I108" s="17" t="s">
        <v>11</v>
      </c>
      <c r="J108" s="17" t="s">
        <v>11</v>
      </c>
      <c r="K108" s="17" t="s">
        <v>11</v>
      </c>
      <c r="L108" s="17" t="s">
        <v>11</v>
      </c>
      <c r="M108" s="17" t="s">
        <v>11</v>
      </c>
      <c r="N108" s="17" t="s">
        <v>11</v>
      </c>
      <c r="O108" s="15" t="s">
        <v>13</v>
      </c>
    </row>
    <row r="109" spans="2:15" ht="24" x14ac:dyDescent="0.15">
      <c r="B109" s="32"/>
      <c r="C109" s="17" t="s">
        <v>11</v>
      </c>
      <c r="D109" s="17" t="s">
        <v>11</v>
      </c>
      <c r="E109" s="17" t="s">
        <v>11</v>
      </c>
      <c r="F109" s="17" t="s">
        <v>11</v>
      </c>
      <c r="G109" s="17" t="s">
        <v>11</v>
      </c>
      <c r="H109" s="17" t="s">
        <v>11</v>
      </c>
      <c r="I109" s="17" t="s">
        <v>11</v>
      </c>
      <c r="J109" s="17" t="s">
        <v>11</v>
      </c>
      <c r="K109" s="17" t="s">
        <v>11</v>
      </c>
      <c r="L109" s="17" t="s">
        <v>11</v>
      </c>
      <c r="M109" s="17" t="s">
        <v>11</v>
      </c>
      <c r="N109" s="17" t="s">
        <v>11</v>
      </c>
      <c r="O109" s="15" t="s">
        <v>12</v>
      </c>
    </row>
    <row r="110" spans="2:15" ht="14" x14ac:dyDescent="0.15">
      <c r="B110" s="33"/>
      <c r="C110" s="16" t="s">
        <v>11</v>
      </c>
      <c r="D110" s="16" t="s">
        <v>11</v>
      </c>
      <c r="E110" s="16" t="s">
        <v>11</v>
      </c>
      <c r="F110" s="16" t="s">
        <v>11</v>
      </c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  <c r="L110" s="16" t="s">
        <v>11</v>
      </c>
      <c r="M110" s="16" t="s">
        <v>11</v>
      </c>
      <c r="N110" s="16" t="s">
        <v>11</v>
      </c>
      <c r="O110" s="15" t="s">
        <v>10</v>
      </c>
    </row>
    <row r="111" spans="2:15" ht="14" x14ac:dyDescent="0.15">
      <c r="B111" s="31" t="s">
        <v>15</v>
      </c>
      <c r="C111" s="18" t="s">
        <v>11</v>
      </c>
      <c r="D111" s="18" t="s">
        <v>11</v>
      </c>
      <c r="E111" s="18" t="s">
        <v>11</v>
      </c>
      <c r="F111" s="18" t="s">
        <v>11</v>
      </c>
      <c r="G111" s="18" t="s">
        <v>11</v>
      </c>
      <c r="H111" s="18" t="s">
        <v>11</v>
      </c>
      <c r="I111" s="18" t="s">
        <v>11</v>
      </c>
      <c r="J111" s="18" t="s">
        <v>11</v>
      </c>
      <c r="K111" s="18" t="s">
        <v>11</v>
      </c>
      <c r="L111" s="18" t="s">
        <v>11</v>
      </c>
      <c r="M111" s="18" t="s">
        <v>11</v>
      </c>
      <c r="N111" s="18" t="s">
        <v>11</v>
      </c>
      <c r="O111" s="15" t="s">
        <v>14</v>
      </c>
    </row>
    <row r="112" spans="2:15" ht="24" x14ac:dyDescent="0.15">
      <c r="B112" s="32"/>
      <c r="C112" s="17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17" t="s">
        <v>11</v>
      </c>
      <c r="J112" s="17" t="s">
        <v>11</v>
      </c>
      <c r="K112" s="17" t="s">
        <v>11</v>
      </c>
      <c r="L112" s="17" t="s">
        <v>11</v>
      </c>
      <c r="M112" s="17" t="s">
        <v>11</v>
      </c>
      <c r="N112" s="17" t="s">
        <v>11</v>
      </c>
      <c r="O112" s="15" t="s">
        <v>13</v>
      </c>
    </row>
    <row r="113" spans="2:15" ht="24" x14ac:dyDescent="0.15">
      <c r="B113" s="32"/>
      <c r="C113" s="17" t="s">
        <v>11</v>
      </c>
      <c r="D113" s="17" t="s">
        <v>11</v>
      </c>
      <c r="E113" s="17" t="s">
        <v>11</v>
      </c>
      <c r="F113" s="17" t="s">
        <v>11</v>
      </c>
      <c r="G113" s="17" t="s">
        <v>11</v>
      </c>
      <c r="H113" s="17" t="s">
        <v>11</v>
      </c>
      <c r="I113" s="17" t="s">
        <v>11</v>
      </c>
      <c r="J113" s="17" t="s">
        <v>11</v>
      </c>
      <c r="K113" s="17" t="s">
        <v>11</v>
      </c>
      <c r="L113" s="17" t="s">
        <v>11</v>
      </c>
      <c r="M113" s="17" t="s">
        <v>11</v>
      </c>
      <c r="N113" s="17" t="s">
        <v>11</v>
      </c>
      <c r="O113" s="15" t="s">
        <v>12</v>
      </c>
    </row>
    <row r="114" spans="2:15" ht="14" x14ac:dyDescent="0.15">
      <c r="B114" s="33"/>
      <c r="C114" s="16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  <c r="J114" s="16" t="s">
        <v>11</v>
      </c>
      <c r="K114" s="16" t="s">
        <v>11</v>
      </c>
      <c r="L114" s="16" t="s">
        <v>11</v>
      </c>
      <c r="M114" s="16" t="s">
        <v>11</v>
      </c>
      <c r="N114" s="16" t="s">
        <v>11</v>
      </c>
      <c r="O114" s="15" t="s">
        <v>10</v>
      </c>
    </row>
    <row r="115" spans="2:15" ht="14" x14ac:dyDescent="0.15">
      <c r="B115" s="31" t="s">
        <v>0</v>
      </c>
      <c r="C115" s="18" t="s">
        <v>11</v>
      </c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8" t="s">
        <v>11</v>
      </c>
      <c r="N115" s="18" t="s">
        <v>11</v>
      </c>
      <c r="O115" s="15" t="s">
        <v>14</v>
      </c>
    </row>
    <row r="116" spans="2:15" ht="24" x14ac:dyDescent="0.15">
      <c r="B116" s="32"/>
      <c r="C116" s="17" t="s">
        <v>11</v>
      </c>
      <c r="D116" s="17" t="s">
        <v>11</v>
      </c>
      <c r="E116" s="17" t="s">
        <v>11</v>
      </c>
      <c r="F116" s="17" t="s">
        <v>11</v>
      </c>
      <c r="G116" s="17" t="s">
        <v>11</v>
      </c>
      <c r="H116" s="17" t="s">
        <v>11</v>
      </c>
      <c r="I116" s="17" t="s">
        <v>11</v>
      </c>
      <c r="J116" s="17" t="s">
        <v>11</v>
      </c>
      <c r="K116" s="17" t="s">
        <v>11</v>
      </c>
      <c r="L116" s="17" t="s">
        <v>11</v>
      </c>
      <c r="M116" s="17" t="s">
        <v>11</v>
      </c>
      <c r="N116" s="17" t="s">
        <v>11</v>
      </c>
      <c r="O116" s="15" t="s">
        <v>13</v>
      </c>
    </row>
    <row r="117" spans="2:15" ht="24" x14ac:dyDescent="0.15">
      <c r="B117" s="32"/>
      <c r="C117" s="17" t="s">
        <v>11</v>
      </c>
      <c r="D117" s="17" t="s">
        <v>11</v>
      </c>
      <c r="E117" s="17" t="s">
        <v>11</v>
      </c>
      <c r="F117" s="17" t="s">
        <v>11</v>
      </c>
      <c r="G117" s="17" t="s">
        <v>11</v>
      </c>
      <c r="H117" s="17" t="s">
        <v>11</v>
      </c>
      <c r="I117" s="17" t="s">
        <v>11</v>
      </c>
      <c r="J117" s="17" t="s">
        <v>11</v>
      </c>
      <c r="K117" s="17" t="s">
        <v>11</v>
      </c>
      <c r="L117" s="17" t="s">
        <v>11</v>
      </c>
      <c r="M117" s="17" t="s">
        <v>11</v>
      </c>
      <c r="N117" s="17" t="s">
        <v>11</v>
      </c>
      <c r="O117" s="15" t="s">
        <v>12</v>
      </c>
    </row>
    <row r="118" spans="2:15" ht="14" x14ac:dyDescent="0.15">
      <c r="B118" s="33"/>
      <c r="C118" s="16" t="s">
        <v>11</v>
      </c>
      <c r="D118" s="16" t="s">
        <v>11</v>
      </c>
      <c r="E118" s="16" t="s">
        <v>11</v>
      </c>
      <c r="F118" s="16" t="s">
        <v>11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16" t="s">
        <v>11</v>
      </c>
      <c r="L118" s="16" t="s">
        <v>11</v>
      </c>
      <c r="M118" s="16" t="s">
        <v>11</v>
      </c>
      <c r="N118" s="16" t="s">
        <v>11</v>
      </c>
      <c r="O118" s="15" t="s">
        <v>10</v>
      </c>
    </row>
    <row r="119" spans="2:15" ht="14" x14ac:dyDescent="0.15">
      <c r="B119" s="31" t="s">
        <v>1</v>
      </c>
      <c r="C119" s="18" t="s">
        <v>11</v>
      </c>
      <c r="D119" s="18" t="s">
        <v>11</v>
      </c>
      <c r="E119" s="18" t="s">
        <v>11</v>
      </c>
      <c r="F119" s="18" t="s">
        <v>11</v>
      </c>
      <c r="G119" s="18" t="s">
        <v>11</v>
      </c>
      <c r="H119" s="18" t="s">
        <v>11</v>
      </c>
      <c r="I119" s="18" t="s">
        <v>11</v>
      </c>
      <c r="J119" s="18" t="s">
        <v>11</v>
      </c>
      <c r="K119" s="18" t="s">
        <v>11</v>
      </c>
      <c r="L119" s="18" t="s">
        <v>11</v>
      </c>
      <c r="M119" s="18" t="s">
        <v>11</v>
      </c>
      <c r="N119" s="18" t="s">
        <v>11</v>
      </c>
      <c r="O119" s="15" t="s">
        <v>14</v>
      </c>
    </row>
    <row r="120" spans="2:15" ht="24" x14ac:dyDescent="0.15">
      <c r="B120" s="32"/>
      <c r="C120" s="17" t="s">
        <v>11</v>
      </c>
      <c r="D120" s="17" t="s">
        <v>11</v>
      </c>
      <c r="E120" s="17" t="s">
        <v>11</v>
      </c>
      <c r="F120" s="17" t="s">
        <v>11</v>
      </c>
      <c r="G120" s="17" t="s">
        <v>11</v>
      </c>
      <c r="H120" s="17" t="s">
        <v>11</v>
      </c>
      <c r="I120" s="17" t="s">
        <v>11</v>
      </c>
      <c r="J120" s="17" t="s">
        <v>11</v>
      </c>
      <c r="K120" s="17" t="s">
        <v>11</v>
      </c>
      <c r="L120" s="17" t="s">
        <v>11</v>
      </c>
      <c r="M120" s="17" t="s">
        <v>11</v>
      </c>
      <c r="N120" s="17" t="s">
        <v>11</v>
      </c>
      <c r="O120" s="15" t="s">
        <v>13</v>
      </c>
    </row>
    <row r="121" spans="2:15" ht="24" x14ac:dyDescent="0.15">
      <c r="B121" s="32"/>
      <c r="C121" s="17" t="s">
        <v>11</v>
      </c>
      <c r="D121" s="17" t="s">
        <v>11</v>
      </c>
      <c r="E121" s="17" t="s">
        <v>11</v>
      </c>
      <c r="F121" s="17" t="s">
        <v>11</v>
      </c>
      <c r="G121" s="17" t="s">
        <v>11</v>
      </c>
      <c r="H121" s="17" t="s">
        <v>11</v>
      </c>
      <c r="I121" s="17" t="s">
        <v>11</v>
      </c>
      <c r="J121" s="17" t="s">
        <v>11</v>
      </c>
      <c r="K121" s="17" t="s">
        <v>11</v>
      </c>
      <c r="L121" s="17" t="s">
        <v>11</v>
      </c>
      <c r="M121" s="17" t="s">
        <v>11</v>
      </c>
      <c r="N121" s="17" t="s">
        <v>11</v>
      </c>
      <c r="O121" s="15" t="s">
        <v>12</v>
      </c>
    </row>
    <row r="122" spans="2:15" ht="14" x14ac:dyDescent="0.15">
      <c r="B122" s="33"/>
      <c r="C122" s="16" t="s">
        <v>11</v>
      </c>
      <c r="D122" s="16" t="s">
        <v>11</v>
      </c>
      <c r="E122" s="16" t="s">
        <v>11</v>
      </c>
      <c r="F122" s="16" t="s">
        <v>11</v>
      </c>
      <c r="G122" s="16" t="s">
        <v>11</v>
      </c>
      <c r="H122" s="16" t="s">
        <v>11</v>
      </c>
      <c r="I122" s="16" t="s">
        <v>11</v>
      </c>
      <c r="J122" s="16" t="s">
        <v>11</v>
      </c>
      <c r="K122" s="16" t="s">
        <v>11</v>
      </c>
      <c r="L122" s="16" t="s">
        <v>11</v>
      </c>
      <c r="M122" s="16" t="s">
        <v>11</v>
      </c>
      <c r="N122" s="16" t="s">
        <v>11</v>
      </c>
      <c r="O122" s="15" t="s">
        <v>10</v>
      </c>
    </row>
  </sheetData>
  <mergeCells count="11">
    <mergeCell ref="AT25:AU25"/>
    <mergeCell ref="AV25:AW25"/>
    <mergeCell ref="AX25:AY25"/>
    <mergeCell ref="B115:B118"/>
    <mergeCell ref="B119:B122"/>
    <mergeCell ref="B91:B94"/>
    <mergeCell ref="B95:B98"/>
    <mergeCell ref="B99:B102"/>
    <mergeCell ref="B103:B106"/>
    <mergeCell ref="B107:B110"/>
    <mergeCell ref="B111:B114"/>
  </mergeCells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GapA_immo_untreated</vt:lpstr>
      <vt:lpstr>GapA_immo_Plasma900R1</vt:lpstr>
      <vt:lpstr>GapA_immo_Plasma900R2</vt:lpstr>
      <vt:lpstr>GapA_immo_Plasma900R3</vt:lpstr>
      <vt:lpstr>GapA_immo_Plasma2100R1</vt:lpstr>
      <vt:lpstr>GapA_immo_Plasma2100R2</vt:lpstr>
      <vt:lpstr>GapA_immo_Plasma2100R3</vt:lpstr>
      <vt:lpstr>GapA_free_untreated</vt:lpstr>
      <vt:lpstr>GapA_free_P30</vt:lpstr>
      <vt:lpstr>GapA_free_P60</vt:lpstr>
      <vt:lpstr>GapA_free_P90</vt:lpstr>
      <vt:lpstr>Plate 1 - P120</vt:lpstr>
      <vt:lpstr>GapA_free_P180</vt:lpstr>
      <vt:lpstr>GapA_free_P300</vt:lpstr>
      <vt:lpstr>GapA_free_stability</vt:lpstr>
      <vt:lpstr>GapA_stability</vt:lpstr>
      <vt:lpstr>GapA_70%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2018-11-14T16:30:44Z</cp:lastPrinted>
  <dcterms:created xsi:type="dcterms:W3CDTF">2018-11-14T11:10:25Z</dcterms:created>
  <dcterms:modified xsi:type="dcterms:W3CDTF">2023-08-04T08:48:11Z</dcterms:modified>
</cp:coreProperties>
</file>