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5.xml" ContentType="application/vnd.openxmlformats-officedocument.themeOverrid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6.xml" ContentType="application/vnd.openxmlformats-officedocument.themeOverrid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7.xml" ContentType="application/vnd.openxmlformats-officedocument.themeOverrid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8.xml" ContentType="application/vnd.openxmlformats-officedocument.themeOverrid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9.xml" ContentType="application/vnd.openxmlformats-officedocument.themeOverrid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30.xml" ContentType="application/vnd.openxmlformats-officedocument.themeOverrid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1.xml" ContentType="application/vnd.openxmlformats-officedocument.themeOverrid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2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3.xml" ContentType="application/vnd.openxmlformats-officedocument.themeOverrid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4.xml" ContentType="application/vnd.openxmlformats-officedocument.themeOverrid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5.xml" ContentType="application/vnd.openxmlformats-officedocument.themeOverrid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6.xml" ContentType="application/vnd.openxmlformats-officedocument.themeOverrid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1/VCPO/"/>
    </mc:Choice>
  </mc:AlternateContent>
  <xr:revisionPtr revIDLastSave="0" documentId="8_{EB1C77D5-11B3-4A47-8C1D-82B71C62AEBC}" xr6:coauthVersionLast="47" xr6:coauthVersionMax="47" xr10:uidLastSave="{00000000-0000-0000-0000-000000000000}"/>
  <bookViews>
    <workbookView xWindow="11980" yWindow="6260" windowWidth="27440" windowHeight="16560" firstSheet="28" activeTab="36" xr2:uid="{C5D7F254-581C-804E-8478-0A37191EA2BE}"/>
  </bookViews>
  <sheets>
    <sheet name="VCPO_Amino_untreated" sheetId="2" r:id="rId1"/>
    <sheet name="VCPO_Amino_PlasmaR1" sheetId="3" r:id="rId2"/>
    <sheet name="VCPO_Amino_PlasmaR2" sheetId="4" r:id="rId3"/>
    <sheet name="VCPO_Amino_PlasmaR3" sheetId="5" r:id="rId4"/>
    <sheet name="VCPO_DVB_untreated" sheetId="6" r:id="rId5"/>
    <sheet name="VCPO_DVB_PlasmaR1" sheetId="7" r:id="rId6"/>
    <sheet name="VCPO_DVB_PlasmaR2" sheetId="8" r:id="rId7"/>
    <sheet name="VCPO_DVB_PlasmaR3" sheetId="9" r:id="rId8"/>
    <sheet name="VCPO_Epoxy_untreated" sheetId="10" r:id="rId9"/>
    <sheet name="VCPO_Epoxy_PlasmaR1" sheetId="11" r:id="rId10"/>
    <sheet name="VCPO_Epoxy_PlasmaR2" sheetId="12" r:id="rId11"/>
    <sheet name="VCPO_Epoxy_PlasmaR3" sheetId="13" r:id="rId12"/>
    <sheet name="VCPO_EpB_untreated" sheetId="14" r:id="rId13"/>
    <sheet name="VCPO_EpB_PlasmaR1" sheetId="15" r:id="rId14"/>
    <sheet name="VCPO_EpB_PlasmaR2" sheetId="16" r:id="rId15"/>
    <sheet name="VCPO_EpB_PlasmaR3" sheetId="17" r:id="rId16"/>
    <sheet name="VCPO_Octadecyl_untreated" sheetId="18" r:id="rId17"/>
    <sheet name="VCPO_Octadecyl_PlasmaR1" sheetId="19" r:id="rId18"/>
    <sheet name="VCPO_Octadecyl_PlasmaR2" sheetId="20" r:id="rId19"/>
    <sheet name="VCPO_Octadecyl_PlasmaR3" sheetId="21" r:id="rId20"/>
    <sheet name="VCPO_Polystyrene_untreated" sheetId="22" r:id="rId21"/>
    <sheet name="VCPO_Polystyrene_PlasmaR1" sheetId="23" r:id="rId22"/>
    <sheet name="VCPO_Polystyrene_PlasmaR2" sheetId="24" r:id="rId23"/>
    <sheet name="VCPO_Polystyrene_PlasmaR3" sheetId="25" r:id="rId24"/>
    <sheet name="VCPO_EziG1_untreated" sheetId="26" r:id="rId25"/>
    <sheet name="VCPO_EziG1_P1" sheetId="27" r:id="rId26"/>
    <sheet name="VCPO_EziG1_P2" sheetId="28" r:id="rId27"/>
    <sheet name="VCPO_EziG1_P3" sheetId="29" r:id="rId28"/>
    <sheet name="VCPO_EziG2_untreated" sheetId="30" r:id="rId29"/>
    <sheet name="VCPO_EziG2_P1" sheetId="31" r:id="rId30"/>
    <sheet name="VCPO_EziG2_P2" sheetId="32" r:id="rId31"/>
    <sheet name="VCPO_EziG2_P3" sheetId="33" r:id="rId32"/>
    <sheet name="VCPO_EziG3_untreated" sheetId="34" r:id="rId33"/>
    <sheet name="VCPO_EziG3_P1" sheetId="35" r:id="rId34"/>
    <sheet name="VCPO_EziG3_P2" sheetId="36" r:id="rId35"/>
    <sheet name="VCPO_EziG3_P3" sheetId="37" r:id="rId36"/>
    <sheet name="EziG_Together" sheetId="38" r:id="rId37"/>
    <sheet name="VCPO_all_beads" sheetId="1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38" l="1"/>
  <c r="C3" i="38" s="1"/>
  <c r="H3" i="38"/>
  <c r="I3" i="38" s="1"/>
  <c r="B4" i="38"/>
  <c r="H4" i="38"/>
  <c r="B5" i="38"/>
  <c r="C5" i="38" s="1"/>
  <c r="H5" i="38"/>
  <c r="I5" i="38"/>
  <c r="B6" i="38"/>
  <c r="C6" i="38" s="1"/>
  <c r="H6" i="38"/>
  <c r="I6" i="38" s="1"/>
  <c r="B12" i="38"/>
  <c r="C12" i="38"/>
  <c r="B13" i="38"/>
  <c r="B14" i="38"/>
  <c r="C14" i="38"/>
  <c r="B15" i="38"/>
  <c r="C15" i="38" s="1"/>
  <c r="Q3" i="37"/>
  <c r="R3" i="37"/>
  <c r="S3" i="37"/>
  <c r="Q4" i="37"/>
  <c r="Q10" i="37" s="1"/>
  <c r="R4" i="37"/>
  <c r="S4" i="37"/>
  <c r="S10" i="37" s="1"/>
  <c r="Q5" i="37"/>
  <c r="R5" i="37"/>
  <c r="R10" i="37" s="1"/>
  <c r="S5" i="37"/>
  <c r="Q6" i="37"/>
  <c r="R6" i="37"/>
  <c r="S6" i="37"/>
  <c r="Q7" i="37"/>
  <c r="R7" i="37"/>
  <c r="S7" i="37"/>
  <c r="Q8" i="37"/>
  <c r="R8" i="37"/>
  <c r="S8" i="37"/>
  <c r="Q3" i="36"/>
  <c r="Q10" i="36" s="1"/>
  <c r="R3" i="36"/>
  <c r="S3" i="36"/>
  <c r="Q4" i="36"/>
  <c r="R4" i="36"/>
  <c r="S4" i="36"/>
  <c r="S10" i="36" s="1"/>
  <c r="Q5" i="36"/>
  <c r="R5" i="36"/>
  <c r="R10" i="36" s="1"/>
  <c r="S5" i="36"/>
  <c r="Q6" i="36"/>
  <c r="R6" i="36"/>
  <c r="S6" i="36"/>
  <c r="Q7" i="36"/>
  <c r="R7" i="36"/>
  <c r="S7" i="36"/>
  <c r="Q8" i="36"/>
  <c r="R8" i="36"/>
  <c r="S8" i="36"/>
  <c r="Q3" i="35"/>
  <c r="R3" i="35"/>
  <c r="S3" i="35"/>
  <c r="Q4" i="35"/>
  <c r="Q10" i="35" s="1"/>
  <c r="R4" i="35"/>
  <c r="S4" i="35"/>
  <c r="Q5" i="35"/>
  <c r="R5" i="35"/>
  <c r="R10" i="35" s="1"/>
  <c r="S5" i="35"/>
  <c r="Q6" i="35"/>
  <c r="R6" i="35"/>
  <c r="S6" i="35"/>
  <c r="Q7" i="35"/>
  <c r="R7" i="35"/>
  <c r="S7" i="35"/>
  <c r="S10" i="35" s="1"/>
  <c r="Q8" i="35"/>
  <c r="R8" i="35"/>
  <c r="S8" i="35"/>
  <c r="Q3" i="34"/>
  <c r="R3" i="34"/>
  <c r="S3" i="34"/>
  <c r="Q4" i="34"/>
  <c r="Q10" i="34" s="1"/>
  <c r="R4" i="34"/>
  <c r="S4" i="34"/>
  <c r="S10" i="34" s="1"/>
  <c r="Q5" i="34"/>
  <c r="R5" i="34"/>
  <c r="R10" i="34" s="1"/>
  <c r="S5" i="34"/>
  <c r="Q6" i="34"/>
  <c r="R6" i="34"/>
  <c r="S6" i="34"/>
  <c r="Q7" i="34"/>
  <c r="R7" i="34"/>
  <c r="S7" i="34"/>
  <c r="Q8" i="34"/>
  <c r="R8" i="34"/>
  <c r="S8" i="34"/>
  <c r="Q3" i="33"/>
  <c r="R3" i="33"/>
  <c r="S3" i="33"/>
  <c r="Q4" i="33"/>
  <c r="R4" i="33"/>
  <c r="S4" i="33"/>
  <c r="S10" i="33" s="1"/>
  <c r="Q5" i="33"/>
  <c r="Q10" i="33" s="1"/>
  <c r="R5" i="33"/>
  <c r="R10" i="33" s="1"/>
  <c r="S5" i="33"/>
  <c r="Q6" i="33"/>
  <c r="R6" i="33"/>
  <c r="S6" i="33"/>
  <c r="Q7" i="33"/>
  <c r="R7" i="33"/>
  <c r="S7" i="33"/>
  <c r="Q8" i="33"/>
  <c r="R8" i="33"/>
  <c r="S8" i="33"/>
  <c r="Q3" i="32"/>
  <c r="R3" i="32"/>
  <c r="S3" i="32"/>
  <c r="Q4" i="32"/>
  <c r="R4" i="32"/>
  <c r="S4" i="32"/>
  <c r="S10" i="32" s="1"/>
  <c r="Q5" i="32"/>
  <c r="Q10" i="32" s="1"/>
  <c r="R5" i="32"/>
  <c r="R10" i="32" s="1"/>
  <c r="S5" i="32"/>
  <c r="Q6" i="32"/>
  <c r="R6" i="32"/>
  <c r="S6" i="32"/>
  <c r="Q7" i="32"/>
  <c r="R7" i="32"/>
  <c r="S7" i="32"/>
  <c r="Q8" i="32"/>
  <c r="R8" i="32"/>
  <c r="S8" i="32"/>
  <c r="Q3" i="31"/>
  <c r="R3" i="31"/>
  <c r="S3" i="31"/>
  <c r="Q4" i="31"/>
  <c r="R4" i="31"/>
  <c r="S4" i="31"/>
  <c r="S10" i="31" s="1"/>
  <c r="Q5" i="31"/>
  <c r="Q10" i="31" s="1"/>
  <c r="R5" i="31"/>
  <c r="R10" i="31" s="1"/>
  <c r="S5" i="31"/>
  <c r="Q6" i="31"/>
  <c r="R6" i="31"/>
  <c r="S6" i="31"/>
  <c r="Q7" i="31"/>
  <c r="R7" i="31"/>
  <c r="S7" i="31"/>
  <c r="Q8" i="31"/>
  <c r="R8" i="31"/>
  <c r="S8" i="31"/>
  <c r="Q3" i="30"/>
  <c r="Q10" i="30" s="1"/>
  <c r="R3" i="30"/>
  <c r="S3" i="30"/>
  <c r="Q4" i="30"/>
  <c r="R4" i="30"/>
  <c r="R10" i="30" s="1"/>
  <c r="S4" i="30"/>
  <c r="S10" i="30" s="1"/>
  <c r="Q5" i="30"/>
  <c r="R5" i="30"/>
  <c r="S5" i="30"/>
  <c r="Q6" i="30"/>
  <c r="R6" i="30"/>
  <c r="S6" i="30"/>
  <c r="Q7" i="30"/>
  <c r="R7" i="30"/>
  <c r="S7" i="30"/>
  <c r="Q8" i="30"/>
  <c r="R8" i="30"/>
  <c r="S8" i="30"/>
  <c r="Q3" i="29"/>
  <c r="Q10" i="29" s="1"/>
  <c r="R3" i="29"/>
  <c r="S3" i="29"/>
  <c r="Q4" i="29"/>
  <c r="R4" i="29"/>
  <c r="S4" i="29"/>
  <c r="S10" i="29" s="1"/>
  <c r="Q5" i="29"/>
  <c r="R5" i="29"/>
  <c r="R10" i="29" s="1"/>
  <c r="S5" i="29"/>
  <c r="Q6" i="29"/>
  <c r="R6" i="29"/>
  <c r="S6" i="29"/>
  <c r="Q7" i="29"/>
  <c r="R7" i="29"/>
  <c r="S7" i="29"/>
  <c r="Q8" i="29"/>
  <c r="R8" i="29"/>
  <c r="S8" i="29"/>
  <c r="Q3" i="28"/>
  <c r="R3" i="28"/>
  <c r="S3" i="28"/>
  <c r="Q4" i="28"/>
  <c r="R4" i="28"/>
  <c r="S4" i="28"/>
  <c r="S10" i="28" s="1"/>
  <c r="Q5" i="28"/>
  <c r="Q10" i="28" s="1"/>
  <c r="R5" i="28"/>
  <c r="R10" i="28" s="1"/>
  <c r="S5" i="28"/>
  <c r="Q6" i="28"/>
  <c r="R6" i="28"/>
  <c r="S6" i="28"/>
  <c r="Q7" i="28"/>
  <c r="R7" i="28"/>
  <c r="S7" i="28"/>
  <c r="Q8" i="28"/>
  <c r="R8" i="28"/>
  <c r="S8" i="28"/>
  <c r="Q3" i="27"/>
  <c r="R3" i="27"/>
  <c r="S3" i="27"/>
  <c r="Q4" i="27"/>
  <c r="R4" i="27"/>
  <c r="R10" i="27" s="1"/>
  <c r="S4" i="27"/>
  <c r="Q5" i="27"/>
  <c r="Q10" i="27" s="1"/>
  <c r="R5" i="27"/>
  <c r="S5" i="27"/>
  <c r="Q6" i="27"/>
  <c r="R6" i="27"/>
  <c r="S6" i="27"/>
  <c r="Q7" i="27"/>
  <c r="R7" i="27"/>
  <c r="S7" i="27"/>
  <c r="S10" i="27" s="1"/>
  <c r="Q8" i="27"/>
  <c r="R8" i="27"/>
  <c r="S8" i="27"/>
  <c r="Q3" i="26"/>
  <c r="Q10" i="26" s="1"/>
  <c r="R3" i="26"/>
  <c r="S3" i="26"/>
  <c r="Q4" i="26"/>
  <c r="R4" i="26"/>
  <c r="S4" i="26"/>
  <c r="S10" i="26" s="1"/>
  <c r="Q5" i="26"/>
  <c r="R5" i="26"/>
  <c r="R10" i="26" s="1"/>
  <c r="S5" i="26"/>
  <c r="Q6" i="26"/>
  <c r="R6" i="26"/>
  <c r="S6" i="26"/>
  <c r="Q7" i="26"/>
  <c r="R7" i="26"/>
  <c r="S7" i="26"/>
  <c r="Q8" i="26"/>
  <c r="R8" i="26"/>
  <c r="S8" i="26"/>
  <c r="I4" i="38" l="1"/>
  <c r="J5" i="38" s="1"/>
  <c r="I13" i="38" s="1"/>
  <c r="C13" i="38"/>
  <c r="K5" i="38"/>
  <c r="J13" i="38" s="1"/>
  <c r="E14" i="38"/>
  <c r="J14" i="38" s="1"/>
  <c r="D14" i="38"/>
  <c r="I14" i="38" s="1"/>
  <c r="C4" i="38"/>
  <c r="Q11" i="37"/>
  <c r="Q12" i="37"/>
  <c r="Q11" i="36"/>
  <c r="Q12" i="36"/>
  <c r="Q11" i="35"/>
  <c r="Q12" i="35"/>
  <c r="Q12" i="34"/>
  <c r="Q11" i="34"/>
  <c r="Q12" i="33"/>
  <c r="Q11" i="33"/>
  <c r="Q12" i="32"/>
  <c r="Q11" i="32"/>
  <c r="Q12" i="31"/>
  <c r="Q11" i="31"/>
  <c r="Q11" i="30"/>
  <c r="Q12" i="30"/>
  <c r="Q12" i="29"/>
  <c r="Q11" i="29"/>
  <c r="Q12" i="28"/>
  <c r="Q11" i="28"/>
  <c r="Q11" i="27"/>
  <c r="Q12" i="27"/>
  <c r="Q12" i="26"/>
  <c r="Q11" i="26"/>
  <c r="L12" i="38" l="1"/>
  <c r="D5" i="38"/>
  <c r="I12" i="38" s="1"/>
  <c r="E5" i="38"/>
  <c r="J12" i="38" s="1"/>
  <c r="Q3" i="25"/>
  <c r="R3" i="25"/>
  <c r="S3" i="25"/>
  <c r="Q4" i="25"/>
  <c r="R4" i="25"/>
  <c r="R10" i="25" s="1"/>
  <c r="S4" i="25"/>
  <c r="S10" i="25" s="1"/>
  <c r="Q5" i="25"/>
  <c r="Q10" i="25" s="1"/>
  <c r="R5" i="25"/>
  <c r="S5" i="25"/>
  <c r="Q6" i="25"/>
  <c r="R6" i="25"/>
  <c r="S6" i="25"/>
  <c r="Q7" i="25"/>
  <c r="R7" i="25"/>
  <c r="S7" i="25"/>
  <c r="Q8" i="25"/>
  <c r="R8" i="25"/>
  <c r="S8" i="25"/>
  <c r="Q3" i="24"/>
  <c r="R3" i="24"/>
  <c r="S3" i="24"/>
  <c r="Q4" i="24"/>
  <c r="R4" i="24"/>
  <c r="S4" i="24"/>
  <c r="S10" i="24" s="1"/>
  <c r="Q5" i="24"/>
  <c r="Q10" i="24" s="1"/>
  <c r="R5" i="24"/>
  <c r="R10" i="24" s="1"/>
  <c r="S5" i="24"/>
  <c r="Q6" i="24"/>
  <c r="R6" i="24"/>
  <c r="S6" i="24"/>
  <c r="Q7" i="24"/>
  <c r="R7" i="24"/>
  <c r="S7" i="24"/>
  <c r="Q8" i="24"/>
  <c r="R8" i="24"/>
  <c r="S8" i="24"/>
  <c r="Q3" i="23"/>
  <c r="R3" i="23"/>
  <c r="S3" i="23"/>
  <c r="Q4" i="23"/>
  <c r="R4" i="23"/>
  <c r="S4" i="23"/>
  <c r="S10" i="23" s="1"/>
  <c r="Q5" i="23"/>
  <c r="Q10" i="23" s="1"/>
  <c r="R5" i="23"/>
  <c r="R10" i="23" s="1"/>
  <c r="S5" i="23"/>
  <c r="Q6" i="23"/>
  <c r="R6" i="23"/>
  <c r="S6" i="23"/>
  <c r="Q7" i="23"/>
  <c r="R7" i="23"/>
  <c r="S7" i="23"/>
  <c r="Q8" i="23"/>
  <c r="R8" i="23"/>
  <c r="S8" i="23"/>
  <c r="Q3" i="22"/>
  <c r="R3" i="22"/>
  <c r="S3" i="22"/>
  <c r="Q4" i="22"/>
  <c r="R4" i="22"/>
  <c r="S4" i="22"/>
  <c r="S10" i="22" s="1"/>
  <c r="Q5" i="22"/>
  <c r="Q10" i="22" s="1"/>
  <c r="R5" i="22"/>
  <c r="R10" i="22" s="1"/>
  <c r="S5" i="22"/>
  <c r="Q6" i="22"/>
  <c r="R6" i="22"/>
  <c r="S6" i="22"/>
  <c r="Q7" i="22"/>
  <c r="R7" i="22"/>
  <c r="S7" i="22"/>
  <c r="Q8" i="22"/>
  <c r="R8" i="22"/>
  <c r="S8" i="22"/>
  <c r="Q11" i="25" l="1"/>
  <c r="Q12" i="25"/>
  <c r="Q12" i="24"/>
  <c r="Q11" i="24"/>
  <c r="Q12" i="23"/>
  <c r="Q11" i="23"/>
  <c r="Q12" i="22"/>
  <c r="Q11" i="22"/>
  <c r="Q3" i="21" l="1"/>
  <c r="R3" i="21"/>
  <c r="S3" i="21"/>
  <c r="Q4" i="21"/>
  <c r="R4" i="21"/>
  <c r="S4" i="21"/>
  <c r="Q5" i="21"/>
  <c r="R5" i="21"/>
  <c r="S5" i="21"/>
  <c r="Q6" i="21"/>
  <c r="R6" i="21"/>
  <c r="S6" i="21"/>
  <c r="Q7" i="21"/>
  <c r="R7" i="21"/>
  <c r="S7" i="21"/>
  <c r="Q8" i="21"/>
  <c r="R8" i="21"/>
  <c r="S8" i="21"/>
  <c r="Q3" i="20"/>
  <c r="R3" i="20"/>
  <c r="S3" i="20"/>
  <c r="Q4" i="20"/>
  <c r="R4" i="20"/>
  <c r="S4" i="20"/>
  <c r="S10" i="20" s="1"/>
  <c r="Q5" i="20"/>
  <c r="Q10" i="20" s="1"/>
  <c r="R5" i="20"/>
  <c r="R10" i="20" s="1"/>
  <c r="S5" i="20"/>
  <c r="Q6" i="20"/>
  <c r="R6" i="20"/>
  <c r="S6" i="20"/>
  <c r="Q7" i="20"/>
  <c r="R7" i="20"/>
  <c r="S7" i="20"/>
  <c r="Q8" i="20"/>
  <c r="R8" i="20"/>
  <c r="S8" i="20"/>
  <c r="Q3" i="19"/>
  <c r="R3" i="19"/>
  <c r="S3" i="19"/>
  <c r="Q4" i="19"/>
  <c r="R4" i="19"/>
  <c r="S4" i="19"/>
  <c r="S10" i="19" s="1"/>
  <c r="Q5" i="19"/>
  <c r="Q10" i="19" s="1"/>
  <c r="R5" i="19"/>
  <c r="R10" i="19" s="1"/>
  <c r="S5" i="19"/>
  <c r="Q6" i="19"/>
  <c r="R6" i="19"/>
  <c r="S6" i="19"/>
  <c r="Q7" i="19"/>
  <c r="R7" i="19"/>
  <c r="S7" i="19"/>
  <c r="Q8" i="19"/>
  <c r="R8" i="19"/>
  <c r="S8" i="19"/>
  <c r="Q3" i="18"/>
  <c r="R3" i="18"/>
  <c r="S3" i="18"/>
  <c r="Q4" i="18"/>
  <c r="R4" i="18"/>
  <c r="S4" i="18"/>
  <c r="Q5" i="18"/>
  <c r="Q10" i="18" s="1"/>
  <c r="R5" i="18"/>
  <c r="S5" i="18"/>
  <c r="Q6" i="18"/>
  <c r="R6" i="18"/>
  <c r="S6" i="18"/>
  <c r="Q7" i="18"/>
  <c r="R7" i="18"/>
  <c r="S7" i="18"/>
  <c r="S10" i="18" s="1"/>
  <c r="Q8" i="18"/>
  <c r="R8" i="18"/>
  <c r="S8" i="18"/>
  <c r="R10" i="18"/>
  <c r="S10" i="21" l="1"/>
  <c r="Q10" i="21"/>
  <c r="Q11" i="21" s="1"/>
  <c r="R10" i="21"/>
  <c r="Q12" i="20"/>
  <c r="Q11" i="20"/>
  <c r="Q11" i="19"/>
  <c r="Q12" i="19"/>
  <c r="Q12" i="18"/>
  <c r="Q11" i="18"/>
  <c r="Q12" i="21" l="1"/>
  <c r="Q3" i="17"/>
  <c r="R3" i="17"/>
  <c r="S3" i="17"/>
  <c r="Q4" i="17"/>
  <c r="R4" i="17"/>
  <c r="S4" i="17"/>
  <c r="S10" i="17" s="1"/>
  <c r="Q5" i="17"/>
  <c r="Q10" i="17" s="1"/>
  <c r="R5" i="17"/>
  <c r="R10" i="17" s="1"/>
  <c r="S5" i="17"/>
  <c r="Q6" i="17"/>
  <c r="R6" i="17"/>
  <c r="S6" i="17"/>
  <c r="Q7" i="17"/>
  <c r="R7" i="17"/>
  <c r="S7" i="17"/>
  <c r="Q8" i="17"/>
  <c r="R8" i="17"/>
  <c r="S8" i="17"/>
  <c r="Q3" i="16"/>
  <c r="R3" i="16"/>
  <c r="S3" i="16"/>
  <c r="Q4" i="16"/>
  <c r="R4" i="16"/>
  <c r="S4" i="16"/>
  <c r="Q5" i="16"/>
  <c r="Q10" i="16" s="1"/>
  <c r="R5" i="16"/>
  <c r="R10" i="16" s="1"/>
  <c r="S5" i="16"/>
  <c r="Q6" i="16"/>
  <c r="R6" i="16"/>
  <c r="S6" i="16"/>
  <c r="Q7" i="16"/>
  <c r="R7" i="16"/>
  <c r="S7" i="16"/>
  <c r="Q8" i="16"/>
  <c r="R8" i="16"/>
  <c r="S8" i="16"/>
  <c r="Q3" i="15"/>
  <c r="R3" i="15"/>
  <c r="S3" i="15"/>
  <c r="Q4" i="15"/>
  <c r="Q10" i="15" s="1"/>
  <c r="R4" i="15"/>
  <c r="R10" i="15" s="1"/>
  <c r="S4" i="15"/>
  <c r="Q5" i="15"/>
  <c r="R5" i="15"/>
  <c r="S5" i="15"/>
  <c r="Q6" i="15"/>
  <c r="R6" i="15"/>
  <c r="S6" i="15"/>
  <c r="Q7" i="15"/>
  <c r="S7" i="15"/>
  <c r="Q8" i="15"/>
  <c r="S8" i="15"/>
  <c r="Q3" i="14"/>
  <c r="Q10" i="14" s="1"/>
  <c r="R3" i="14"/>
  <c r="S3" i="14"/>
  <c r="Q4" i="14"/>
  <c r="R4" i="14"/>
  <c r="S4" i="14"/>
  <c r="S10" i="14" s="1"/>
  <c r="Q5" i="14"/>
  <c r="R5" i="14"/>
  <c r="R10" i="14" s="1"/>
  <c r="S5" i="14"/>
  <c r="Q6" i="14"/>
  <c r="R6" i="14"/>
  <c r="S6" i="14"/>
  <c r="Q7" i="14"/>
  <c r="R7" i="14"/>
  <c r="S7" i="14"/>
  <c r="Q8" i="14"/>
  <c r="R8" i="14"/>
  <c r="S8" i="14"/>
  <c r="Q12" i="17" l="1"/>
  <c r="Q11" i="17"/>
  <c r="Q11" i="16"/>
  <c r="Q12" i="16"/>
  <c r="Q11" i="15"/>
  <c r="Q12" i="15"/>
  <c r="Q12" i="14"/>
  <c r="Q11" i="14"/>
  <c r="Q3" i="13" l="1"/>
  <c r="R3" i="13"/>
  <c r="S3" i="13"/>
  <c r="Q4" i="13"/>
  <c r="R4" i="13"/>
  <c r="S4" i="13"/>
  <c r="S10" i="13" s="1"/>
  <c r="Q5" i="13"/>
  <c r="Q10" i="13" s="1"/>
  <c r="R5" i="13"/>
  <c r="S5" i="13"/>
  <c r="Q6" i="13"/>
  <c r="R6" i="13"/>
  <c r="S6" i="13"/>
  <c r="Q7" i="13"/>
  <c r="R7" i="13"/>
  <c r="S7" i="13"/>
  <c r="Q8" i="13"/>
  <c r="R8" i="13"/>
  <c r="S8" i="13"/>
  <c r="Q3" i="12"/>
  <c r="Q10" i="12" s="1"/>
  <c r="R3" i="12"/>
  <c r="S3" i="12"/>
  <c r="Q4" i="12"/>
  <c r="R4" i="12"/>
  <c r="S4" i="12"/>
  <c r="Q5" i="12"/>
  <c r="R5" i="12"/>
  <c r="R10" i="12" s="1"/>
  <c r="S5" i="12"/>
  <c r="S10" i="12" s="1"/>
  <c r="Q6" i="12"/>
  <c r="R6" i="12"/>
  <c r="S6" i="12"/>
  <c r="Q7" i="12"/>
  <c r="R7" i="12"/>
  <c r="S7" i="12"/>
  <c r="Q8" i="12"/>
  <c r="R8" i="12"/>
  <c r="S8" i="12"/>
  <c r="Q3" i="11"/>
  <c r="Q10" i="11" s="1"/>
  <c r="R3" i="11"/>
  <c r="S3" i="11"/>
  <c r="Q4" i="11"/>
  <c r="R4" i="11"/>
  <c r="S4" i="11"/>
  <c r="S10" i="11" s="1"/>
  <c r="Q5" i="11"/>
  <c r="R5" i="11"/>
  <c r="R10" i="11" s="1"/>
  <c r="S5" i="11"/>
  <c r="Q6" i="11"/>
  <c r="R6" i="11"/>
  <c r="S6" i="11"/>
  <c r="Q7" i="11"/>
  <c r="R7" i="11"/>
  <c r="S7" i="11"/>
  <c r="Q8" i="11"/>
  <c r="R8" i="11"/>
  <c r="S8" i="11"/>
  <c r="Q3" i="10"/>
  <c r="R3" i="10"/>
  <c r="R10" i="10" s="1"/>
  <c r="S3" i="10"/>
  <c r="Q4" i="10"/>
  <c r="R4" i="10"/>
  <c r="S4" i="10"/>
  <c r="Q5" i="10"/>
  <c r="Q10" i="10" s="1"/>
  <c r="R5" i="10"/>
  <c r="S5" i="10"/>
  <c r="Q6" i="10"/>
  <c r="R6" i="10"/>
  <c r="S6" i="10"/>
  <c r="Q7" i="10"/>
  <c r="R7" i="10"/>
  <c r="S7" i="10"/>
  <c r="S10" i="10" s="1"/>
  <c r="Q8" i="10"/>
  <c r="R8" i="10"/>
  <c r="S8" i="10"/>
  <c r="R10" i="13" l="1"/>
  <c r="Q12" i="13" s="1"/>
  <c r="Q11" i="12"/>
  <c r="Q12" i="12"/>
  <c r="Q12" i="11"/>
  <c r="Q11" i="11"/>
  <c r="Q12" i="10"/>
  <c r="Q11" i="10"/>
  <c r="Q11" i="13" l="1"/>
  <c r="Q3" i="9"/>
  <c r="R3" i="9"/>
  <c r="S3" i="9"/>
  <c r="Q4" i="9"/>
  <c r="R4" i="9"/>
  <c r="S4" i="9"/>
  <c r="Q5" i="9"/>
  <c r="Q10" i="9" s="1"/>
  <c r="R5" i="9"/>
  <c r="S5" i="9"/>
  <c r="Q6" i="9"/>
  <c r="R6" i="9"/>
  <c r="S6" i="9"/>
  <c r="Q7" i="9"/>
  <c r="R7" i="9"/>
  <c r="S7" i="9"/>
  <c r="Q8" i="9"/>
  <c r="R8" i="9"/>
  <c r="S8" i="9"/>
  <c r="S10" i="9"/>
  <c r="Q3" i="8"/>
  <c r="R3" i="8"/>
  <c r="S3" i="8"/>
  <c r="Q4" i="8"/>
  <c r="R4" i="8"/>
  <c r="R10" i="8" s="1"/>
  <c r="S4" i="8"/>
  <c r="Q5" i="8"/>
  <c r="R5" i="8"/>
  <c r="S5" i="8"/>
  <c r="Q6" i="8"/>
  <c r="R6" i="8"/>
  <c r="S6" i="8"/>
  <c r="Q7" i="8"/>
  <c r="R7" i="8"/>
  <c r="S7" i="8"/>
  <c r="S10" i="8" s="1"/>
  <c r="Q8" i="8"/>
  <c r="Q10" i="8" s="1"/>
  <c r="R8" i="8"/>
  <c r="S8" i="8"/>
  <c r="Q3" i="7"/>
  <c r="R3" i="7"/>
  <c r="S3" i="7"/>
  <c r="Q4" i="7"/>
  <c r="R4" i="7"/>
  <c r="S4" i="7"/>
  <c r="S10" i="7" s="1"/>
  <c r="Q5" i="7"/>
  <c r="Q10" i="7" s="1"/>
  <c r="R5" i="7"/>
  <c r="R10" i="7" s="1"/>
  <c r="S5" i="7"/>
  <c r="Q6" i="7"/>
  <c r="R6" i="7"/>
  <c r="S6" i="7"/>
  <c r="Q7" i="7"/>
  <c r="R7" i="7"/>
  <c r="S7" i="7"/>
  <c r="Q8" i="7"/>
  <c r="R8" i="7"/>
  <c r="S8" i="7"/>
  <c r="Q3" i="6"/>
  <c r="R3" i="6"/>
  <c r="S3" i="6"/>
  <c r="Q4" i="6"/>
  <c r="R4" i="6"/>
  <c r="S4" i="6"/>
  <c r="S10" i="6" s="1"/>
  <c r="Q5" i="6"/>
  <c r="Q10" i="6" s="1"/>
  <c r="R5" i="6"/>
  <c r="R10" i="6" s="1"/>
  <c r="S5" i="6"/>
  <c r="Q6" i="6"/>
  <c r="R6" i="6"/>
  <c r="S6" i="6"/>
  <c r="Q7" i="6"/>
  <c r="R7" i="6"/>
  <c r="S7" i="6"/>
  <c r="Q8" i="6"/>
  <c r="R8" i="6"/>
  <c r="S8" i="6"/>
  <c r="R10" i="9" l="1"/>
  <c r="Q12" i="9" s="1"/>
  <c r="Q11" i="8"/>
  <c r="Q12" i="8"/>
  <c r="Q11" i="7"/>
  <c r="Q12" i="7"/>
  <c r="Q11" i="6"/>
  <c r="Q12" i="6"/>
  <c r="Q11" i="9" l="1"/>
  <c r="Q3" i="5"/>
  <c r="R3" i="5"/>
  <c r="S3" i="5"/>
  <c r="Q4" i="5"/>
  <c r="R4" i="5"/>
  <c r="S4" i="5"/>
  <c r="Q5" i="5"/>
  <c r="R5" i="5"/>
  <c r="S5" i="5"/>
  <c r="Q6" i="5"/>
  <c r="R6" i="5"/>
  <c r="S6" i="5"/>
  <c r="Q7" i="5"/>
  <c r="R7" i="5"/>
  <c r="S7" i="5"/>
  <c r="Q8" i="5"/>
  <c r="R8" i="5"/>
  <c r="S8" i="5"/>
  <c r="Q3" i="4"/>
  <c r="Q10" i="4" s="1"/>
  <c r="R3" i="4"/>
  <c r="S3" i="4"/>
  <c r="Q4" i="4"/>
  <c r="R4" i="4"/>
  <c r="S4" i="4"/>
  <c r="S10" i="4" s="1"/>
  <c r="Q5" i="4"/>
  <c r="R5" i="4"/>
  <c r="R10" i="4" s="1"/>
  <c r="S5" i="4"/>
  <c r="Q6" i="4"/>
  <c r="R6" i="4"/>
  <c r="S6" i="4"/>
  <c r="Q7" i="4"/>
  <c r="R7" i="4"/>
  <c r="S7" i="4"/>
  <c r="Q8" i="4"/>
  <c r="R8" i="4"/>
  <c r="S8" i="4"/>
  <c r="Q3" i="3"/>
  <c r="Q10" i="3" s="1"/>
  <c r="R3" i="3"/>
  <c r="S3" i="3"/>
  <c r="Q4" i="3"/>
  <c r="R4" i="3"/>
  <c r="S4" i="3"/>
  <c r="S10" i="3" s="1"/>
  <c r="Q5" i="3"/>
  <c r="R5" i="3"/>
  <c r="R10" i="3" s="1"/>
  <c r="S5" i="3"/>
  <c r="Q6" i="3"/>
  <c r="R6" i="3"/>
  <c r="S6" i="3"/>
  <c r="Q7" i="3"/>
  <c r="R7" i="3"/>
  <c r="S7" i="3"/>
  <c r="Q8" i="3"/>
  <c r="R8" i="3"/>
  <c r="S8" i="3"/>
  <c r="Q3" i="2"/>
  <c r="R3" i="2"/>
  <c r="S3" i="2"/>
  <c r="S10" i="2" s="1"/>
  <c r="Q4" i="2"/>
  <c r="Q10" i="2" s="1"/>
  <c r="R4" i="2"/>
  <c r="S4" i="2"/>
  <c r="Q5" i="2"/>
  <c r="R5" i="2"/>
  <c r="R10" i="2" s="1"/>
  <c r="S5" i="2"/>
  <c r="Q6" i="2"/>
  <c r="R6" i="2"/>
  <c r="S6" i="2"/>
  <c r="Q7" i="2"/>
  <c r="R7" i="2"/>
  <c r="S7" i="2"/>
  <c r="Q8" i="2"/>
  <c r="R8" i="2"/>
  <c r="S8" i="2"/>
  <c r="S10" i="5" l="1"/>
  <c r="R10" i="5"/>
  <c r="Q11" i="5" s="1"/>
  <c r="Q10" i="5"/>
  <c r="Q12" i="5"/>
  <c r="Q11" i="4"/>
  <c r="Q12" i="4"/>
  <c r="Q11" i="3"/>
  <c r="Q12" i="3"/>
  <c r="Q12" i="2"/>
  <c r="Q11" i="2"/>
  <c r="J19" i="1" l="1"/>
  <c r="J20" i="1" l="1"/>
  <c r="J18" i="1"/>
  <c r="J17" i="1"/>
  <c r="J13" i="1"/>
  <c r="J12" i="1"/>
  <c r="J11" i="1"/>
  <c r="J10" i="1"/>
  <c r="J6" i="1" l="1"/>
  <c r="J5" i="1"/>
  <c r="J4" i="1"/>
  <c r="J3" i="1"/>
  <c r="B20" i="1" l="1"/>
  <c r="B19" i="1"/>
  <c r="B18" i="1"/>
  <c r="B17" i="1"/>
  <c r="B13" i="1" l="1"/>
  <c r="B12" i="1"/>
  <c r="B11" i="1"/>
  <c r="B10" i="1"/>
  <c r="B6" i="1" l="1"/>
  <c r="B5" i="1"/>
  <c r="B4" i="1"/>
  <c r="B3" i="1"/>
  <c r="L17" i="1" l="1"/>
  <c r="L18" i="1" l="1"/>
  <c r="L20" i="1"/>
  <c r="L19" i="1"/>
  <c r="N17" i="1" l="1"/>
  <c r="G28" i="1" s="1"/>
  <c r="M17" i="1"/>
  <c r="F28" i="1" s="1"/>
  <c r="L11" i="1" l="1"/>
  <c r="L12" i="1"/>
  <c r="L13" i="1"/>
  <c r="L10" i="1"/>
  <c r="L5" i="1" l="1"/>
  <c r="L6" i="1"/>
  <c r="L3" i="1"/>
  <c r="L4" i="1"/>
  <c r="M10" i="1" l="1"/>
  <c r="F27" i="1" s="1"/>
  <c r="N10" i="1"/>
  <c r="G27" i="1" s="1"/>
  <c r="M3" i="1"/>
  <c r="F25" i="1" s="1"/>
  <c r="N3" i="1"/>
  <c r="G25" i="1" s="1"/>
  <c r="D17" i="1" l="1"/>
  <c r="D19" i="1"/>
  <c r="D18" i="1"/>
  <c r="D20" i="1"/>
  <c r="F17" i="1" l="1"/>
  <c r="G24" i="1" s="1"/>
  <c r="E17" i="1"/>
  <c r="F24" i="1" s="1"/>
  <c r="D10" i="1"/>
  <c r="D12" i="1" l="1"/>
  <c r="D11" i="1"/>
  <c r="D13" i="1"/>
  <c r="F10" i="1" l="1"/>
  <c r="G26" i="1" s="1"/>
  <c r="E10" i="1" l="1"/>
  <c r="F26" i="1" s="1"/>
  <c r="D3" i="1" l="1"/>
  <c r="D5" i="1"/>
  <c r="D6" i="1"/>
  <c r="D4" i="1"/>
  <c r="F3" i="1" l="1"/>
  <c r="G23" i="1" s="1"/>
  <c r="E3" i="1"/>
  <c r="F23" i="1" s="1"/>
</calcChain>
</file>

<file path=xl/sharedStrings.xml><?xml version="1.0" encoding="utf-8"?>
<sst xmlns="http://schemas.openxmlformats.org/spreadsheetml/2006/main" count="782" uniqueCount="36">
  <si>
    <t>untreated</t>
  </si>
  <si>
    <t>plasma 1</t>
  </si>
  <si>
    <t>plasma 2</t>
  </si>
  <si>
    <t>plasma 3</t>
  </si>
  <si>
    <t>Amino</t>
  </si>
  <si>
    <t>DVB</t>
  </si>
  <si>
    <t>Epoxy</t>
  </si>
  <si>
    <t>STABWN</t>
  </si>
  <si>
    <t>Epoxy Butyl</t>
  </si>
  <si>
    <t>Octadecyl</t>
  </si>
  <si>
    <t>Epoxy-Butyl</t>
  </si>
  <si>
    <t>Polystyrene</t>
  </si>
  <si>
    <t>Sample</t>
  </si>
  <si>
    <t>raw data</t>
  </si>
  <si>
    <t>Residual activity [%]</t>
  </si>
  <si>
    <t>Mean</t>
  </si>
  <si>
    <t>H</t>
  </si>
  <si>
    <t>G</t>
  </si>
  <si>
    <t>Average activity</t>
  </si>
  <si>
    <t>StabW</t>
  </si>
  <si>
    <t>raw activity</t>
  </si>
  <si>
    <t>R3</t>
  </si>
  <si>
    <t>R2</t>
  </si>
  <si>
    <t>R1</t>
  </si>
  <si>
    <t>time [s]</t>
  </si>
  <si>
    <t>EziG3</t>
  </si>
  <si>
    <t>EziG2</t>
  </si>
  <si>
    <t>EziG1</t>
  </si>
  <si>
    <t xml:space="preserve">untreated </t>
  </si>
  <si>
    <t>Stabw.n</t>
  </si>
  <si>
    <t>residual activity [%]</t>
  </si>
  <si>
    <t>mean</t>
  </si>
  <si>
    <t>∆activity</t>
  </si>
  <si>
    <t>EziG 3</t>
  </si>
  <si>
    <t>EziG 2</t>
  </si>
  <si>
    <t>EziG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</si>
</sst>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2" fillId="0" borderId="0"/>
  </cellStyleXfs>
  <cellXfs count="67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2" xfId="0" applyFill="1" applyBorder="1"/>
    <xf numFmtId="0" fontId="0" fillId="5" borderId="1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13" xfId="0" applyBorder="1"/>
    <xf numFmtId="0" fontId="1" fillId="0" borderId="7" xfId="0" applyFont="1" applyBorder="1"/>
    <xf numFmtId="0" fontId="1" fillId="0" borderId="10" xfId="0" applyFont="1" applyBorder="1"/>
    <xf numFmtId="0" fontId="1" fillId="0" borderId="12" xfId="0" applyFont="1" applyBorder="1"/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3" fillId="0" borderId="0" xfId="1"/>
    <xf numFmtId="0" fontId="4" fillId="8" borderId="0" xfId="1" applyFont="1" applyFill="1" applyAlignment="1">
      <alignment horizontal="center" vertical="center"/>
    </xf>
    <xf numFmtId="0" fontId="5" fillId="0" borderId="0" xfId="1" applyFont="1" applyAlignment="1">
      <alignment horizontal="left" vertical="center" wrapText="1" indent="1"/>
    </xf>
    <xf numFmtId="0" fontId="7" fillId="0" borderId="14" xfId="2" applyFont="1" applyBorder="1" applyAlignment="1">
      <alignment horizontal="center" vertical="center" wrapText="1"/>
    </xf>
    <xf numFmtId="0" fontId="8" fillId="9" borderId="14" xfId="1" applyFont="1" applyFill="1" applyBorder="1" applyAlignment="1">
      <alignment horizontal="center" vertical="center" wrapText="1"/>
    </xf>
    <xf numFmtId="0" fontId="3" fillId="9" borderId="14" xfId="1" applyFill="1" applyBorder="1" applyAlignment="1">
      <alignment horizontal="left" vertical="center" wrapText="1" indent="1"/>
    </xf>
    <xf numFmtId="0" fontId="3" fillId="0" borderId="1" xfId="1" applyBorder="1"/>
    <xf numFmtId="0" fontId="4" fillId="8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2" fillId="0" borderId="0" xfId="3"/>
    <xf numFmtId="0" fontId="2" fillId="3" borderId="1" xfId="3" applyFill="1" applyBorder="1"/>
    <xf numFmtId="0" fontId="1" fillId="3" borderId="1" xfId="3" applyFont="1" applyFill="1" applyBorder="1"/>
    <xf numFmtId="0" fontId="2" fillId="0" borderId="18" xfId="3" applyBorder="1"/>
    <xf numFmtId="0" fontId="2" fillId="0" borderId="19" xfId="3" applyBorder="1"/>
    <xf numFmtId="0" fontId="2" fillId="0" borderId="20" xfId="3" applyBorder="1"/>
    <xf numFmtId="0" fontId="2" fillId="0" borderId="21" xfId="3" applyBorder="1"/>
    <xf numFmtId="0" fontId="2" fillId="0" borderId="22" xfId="3" applyBorder="1"/>
    <xf numFmtId="0" fontId="2" fillId="0" borderId="23" xfId="3" applyBorder="1"/>
    <xf numFmtId="0" fontId="2" fillId="0" borderId="24" xfId="3" applyBorder="1"/>
    <xf numFmtId="0" fontId="2" fillId="0" borderId="25" xfId="3" applyBorder="1"/>
    <xf numFmtId="0" fontId="2" fillId="4" borderId="1" xfId="3" applyFill="1" applyBorder="1"/>
    <xf numFmtId="0" fontId="1" fillId="4" borderId="1" xfId="3" applyFont="1" applyFill="1" applyBorder="1"/>
    <xf numFmtId="0" fontId="2" fillId="2" borderId="1" xfId="3" applyFill="1" applyBorder="1"/>
    <xf numFmtId="0" fontId="1" fillId="2" borderId="1" xfId="3" applyFont="1" applyFill="1" applyBorder="1"/>
  </cellXfs>
  <cellStyles count="4">
    <cellStyle name="Standard" xfId="0" builtinId="0"/>
    <cellStyle name="Standard 2" xfId="1" xr:uid="{B3628AE4-57FD-544C-BCB8-B831D91B75A4}"/>
    <cellStyle name="Standard 2 2" xfId="2" xr:uid="{919E2E7E-FCC3-8046-B311-617460A939DF}"/>
    <cellStyle name="Standard 3" xfId="3" xr:uid="{DE0102B9-1F88-D346-93DF-455FB746261A}"/>
  </cellStyles>
  <dxfs count="0"/>
  <tableStyles count="0" defaultTableStyle="TableStyleMedium2" defaultPivotStyle="PivotStyleLight16"/>
  <colors>
    <mruColors>
      <color rgb="FFFFAE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VCPO_Amino_untreated!$Q$2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VCPO_Amino_untreated!$Q$3:$Q$8</c:f>
              <c:numCache>
                <c:formatCode>General</c:formatCode>
                <c:ptCount val="6"/>
                <c:pt idx="0">
                  <c:v>0.48599999999999999</c:v>
                </c:pt>
                <c:pt idx="1">
                  <c:v>0.57699999999999996</c:v>
                </c:pt>
                <c:pt idx="2">
                  <c:v>0.80600000000000005</c:v>
                </c:pt>
                <c:pt idx="3">
                  <c:v>0.93500000000000005</c:v>
                </c:pt>
                <c:pt idx="4">
                  <c:v>1.111</c:v>
                </c:pt>
                <c:pt idx="5">
                  <c:v>1.3029999999999999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FF-BC4E-81E2-BCC5336F34DA}"/>
            </c:ext>
          </c:extLst>
        </c:ser>
        <c:ser>
          <c:idx val="1"/>
          <c:order val="1"/>
          <c:tx>
            <c:strRef>
              <c:f>VCPO_Amino_untreated!$R$2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VCPO_Amino_untreated!$R$3:$R$8</c:f>
              <c:numCache>
                <c:formatCode>General</c:formatCode>
                <c:ptCount val="6"/>
                <c:pt idx="0">
                  <c:v>0.48899999999999999</c:v>
                </c:pt>
                <c:pt idx="1">
                  <c:v>0.59</c:v>
                </c:pt>
                <c:pt idx="2">
                  <c:v>0.81599999999999995</c:v>
                </c:pt>
                <c:pt idx="3">
                  <c:v>0.95599999999999996</c:v>
                </c:pt>
                <c:pt idx="4">
                  <c:v>1.143</c:v>
                </c:pt>
                <c:pt idx="5">
                  <c:v>1.3169999999999999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FF-BC4E-81E2-BCC5336F34DA}"/>
            </c:ext>
          </c:extLst>
        </c:ser>
        <c:ser>
          <c:idx val="2"/>
          <c:order val="2"/>
          <c:tx>
            <c:strRef>
              <c:f>VCPO_Amino_untreated!$S$2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VCPO_Amino_untreated!$S$3:$S$8</c:f>
              <c:numCache>
                <c:formatCode>General</c:formatCode>
                <c:ptCount val="6"/>
                <c:pt idx="0">
                  <c:v>0.51100000000000001</c:v>
                </c:pt>
                <c:pt idx="1">
                  <c:v>0.60499999999999998</c:v>
                </c:pt>
                <c:pt idx="2">
                  <c:v>0.80700000000000005</c:v>
                </c:pt>
                <c:pt idx="3">
                  <c:v>0.94299999999999995</c:v>
                </c:pt>
                <c:pt idx="4">
                  <c:v>1.103</c:v>
                </c:pt>
                <c:pt idx="5">
                  <c:v>1.302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FF-BC4E-81E2-BCC5336F3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VCPO_Amino_untreated!$A$405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VCPO_Epoxy_PlasmaR1!$Q$2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VCPO_Epoxy_PlasmaR1!$Q$3:$Q$8</c:f>
              <c:numCache>
                <c:formatCode>General</c:formatCode>
                <c:ptCount val="6"/>
                <c:pt idx="0">
                  <c:v>0.621</c:v>
                </c:pt>
                <c:pt idx="1">
                  <c:v>0.74199999999999999</c:v>
                </c:pt>
                <c:pt idx="2">
                  <c:v>0.88900000000000001</c:v>
                </c:pt>
                <c:pt idx="3">
                  <c:v>1.069</c:v>
                </c:pt>
                <c:pt idx="4">
                  <c:v>1.2709999999999999</c:v>
                </c:pt>
                <c:pt idx="5">
                  <c:v>1.4790000000000001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AD-3941-8113-861792730746}"/>
            </c:ext>
          </c:extLst>
        </c:ser>
        <c:ser>
          <c:idx val="1"/>
          <c:order val="1"/>
          <c:tx>
            <c:strRef>
              <c:f>VCPO_Epoxy_PlasmaR1!$R$2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VCPO_Epoxy_PlasmaR1!$R$3:$R$8</c:f>
              <c:numCache>
                <c:formatCode>General</c:formatCode>
                <c:ptCount val="6"/>
                <c:pt idx="0">
                  <c:v>0.61799999999999999</c:v>
                </c:pt>
                <c:pt idx="1">
                  <c:v>0.73</c:v>
                </c:pt>
                <c:pt idx="2">
                  <c:v>0.82799999999999996</c:v>
                </c:pt>
                <c:pt idx="3">
                  <c:v>0.96799999999999997</c:v>
                </c:pt>
                <c:pt idx="4">
                  <c:v>1.137</c:v>
                </c:pt>
                <c:pt idx="5">
                  <c:v>1.2509999999999999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AD-3941-8113-861792730746}"/>
            </c:ext>
          </c:extLst>
        </c:ser>
        <c:ser>
          <c:idx val="2"/>
          <c:order val="2"/>
          <c:tx>
            <c:strRef>
              <c:f>VCPO_Epoxy_PlasmaR1!$S$2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VCPO_Epoxy_PlasmaR1!$S$3:$S$8</c:f>
              <c:numCache>
                <c:formatCode>General</c:formatCode>
                <c:ptCount val="6"/>
                <c:pt idx="0">
                  <c:v>0.63600000000000001</c:v>
                </c:pt>
                <c:pt idx="1">
                  <c:v>0.754</c:v>
                </c:pt>
                <c:pt idx="2">
                  <c:v>0.80800000000000005</c:v>
                </c:pt>
                <c:pt idx="3">
                  <c:v>1.0029999999999999</c:v>
                </c:pt>
                <c:pt idx="4">
                  <c:v>1.145</c:v>
                </c:pt>
                <c:pt idx="5">
                  <c:v>1.373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AD-3941-8113-861792730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VCPO_Epoxy_PlasmaR1!$A$405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VCPO_Epoxy_PlasmaR2!$Q$2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VCPO_Epoxy_PlasmaR2!$Q$3:$Q$8</c:f>
              <c:numCache>
                <c:formatCode>General</c:formatCode>
                <c:ptCount val="6"/>
                <c:pt idx="0">
                  <c:v>0.61799999999999999</c:v>
                </c:pt>
                <c:pt idx="1">
                  <c:v>0.77900000000000003</c:v>
                </c:pt>
                <c:pt idx="2">
                  <c:v>0.96699999999999997</c:v>
                </c:pt>
                <c:pt idx="3">
                  <c:v>1.173</c:v>
                </c:pt>
                <c:pt idx="4">
                  <c:v>1.405</c:v>
                </c:pt>
                <c:pt idx="5">
                  <c:v>1.679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DC-7D4D-84A2-47F67949B068}"/>
            </c:ext>
          </c:extLst>
        </c:ser>
        <c:ser>
          <c:idx val="1"/>
          <c:order val="1"/>
          <c:tx>
            <c:strRef>
              <c:f>VCPO_Epoxy_PlasmaR2!$R$2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VCPO_Epoxy_PlasmaR2!$R$3:$R$8</c:f>
              <c:numCache>
                <c:formatCode>General</c:formatCode>
                <c:ptCount val="6"/>
                <c:pt idx="0">
                  <c:v>0.60599999999999998</c:v>
                </c:pt>
                <c:pt idx="1">
                  <c:v>0.70499999999999996</c:v>
                </c:pt>
                <c:pt idx="2">
                  <c:v>0.81899999999999995</c:v>
                </c:pt>
                <c:pt idx="3">
                  <c:v>0.93799999999999994</c:v>
                </c:pt>
                <c:pt idx="4">
                  <c:v>1.0660000000000001</c:v>
                </c:pt>
                <c:pt idx="5">
                  <c:v>1.2490000000000001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DC-7D4D-84A2-47F67949B068}"/>
            </c:ext>
          </c:extLst>
        </c:ser>
        <c:ser>
          <c:idx val="2"/>
          <c:order val="2"/>
          <c:tx>
            <c:strRef>
              <c:f>VCPO_Epoxy_PlasmaR2!$S$2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VCPO_Epoxy_PlasmaR2!$S$3:$S$8</c:f>
              <c:numCache>
                <c:formatCode>General</c:formatCode>
                <c:ptCount val="6"/>
                <c:pt idx="0">
                  <c:v>0.627</c:v>
                </c:pt>
                <c:pt idx="1">
                  <c:v>0.75800000000000001</c:v>
                </c:pt>
                <c:pt idx="2">
                  <c:v>0.877</c:v>
                </c:pt>
                <c:pt idx="3">
                  <c:v>1.0229999999999999</c:v>
                </c:pt>
                <c:pt idx="4">
                  <c:v>1.2270000000000001</c:v>
                </c:pt>
                <c:pt idx="5">
                  <c:v>1.409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C-7D4D-84A2-47F67949B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VCPO_Epoxy_PlasmaR2!$A$405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VCPO_Epoxy_PlasmaR3!$Q$2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VCPO_Epoxy_PlasmaR3!$Q$3:$Q$8</c:f>
              <c:numCache>
                <c:formatCode>General</c:formatCode>
                <c:ptCount val="6"/>
                <c:pt idx="0">
                  <c:v>0.61799999999999999</c:v>
                </c:pt>
                <c:pt idx="1">
                  <c:v>0.69199999999999995</c:v>
                </c:pt>
                <c:pt idx="2">
                  <c:v>0.79100000000000004</c:v>
                </c:pt>
                <c:pt idx="3">
                  <c:v>0.89900000000000002</c:v>
                </c:pt>
                <c:pt idx="4">
                  <c:v>1.022</c:v>
                </c:pt>
                <c:pt idx="5">
                  <c:v>1.173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B-5049-9655-A5218CD32225}"/>
            </c:ext>
          </c:extLst>
        </c:ser>
        <c:ser>
          <c:idx val="1"/>
          <c:order val="1"/>
          <c:tx>
            <c:strRef>
              <c:f>VCPO_Epoxy_PlasmaR3!$R$2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VCPO_Epoxy_PlasmaR3!$R$3:$R$8</c:f>
              <c:numCache>
                <c:formatCode>General</c:formatCode>
                <c:ptCount val="6"/>
                <c:pt idx="0">
                  <c:v>0.59899999999999998</c:v>
                </c:pt>
                <c:pt idx="1">
                  <c:v>0.79</c:v>
                </c:pt>
                <c:pt idx="2">
                  <c:v>0.98899999999999999</c:v>
                </c:pt>
                <c:pt idx="3">
                  <c:v>1.2090000000000001</c:v>
                </c:pt>
                <c:pt idx="4">
                  <c:v>1.462</c:v>
                </c:pt>
                <c:pt idx="5">
                  <c:v>1.7470000000000001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AB-5049-9655-A5218CD32225}"/>
            </c:ext>
          </c:extLst>
        </c:ser>
        <c:ser>
          <c:idx val="2"/>
          <c:order val="2"/>
          <c:tx>
            <c:strRef>
              <c:f>VCPO_Epoxy_PlasmaR3!$S$2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VCPO_Epoxy_PlasmaR3!$S$3:$S$8</c:f>
              <c:numCache>
                <c:formatCode>General</c:formatCode>
                <c:ptCount val="6"/>
                <c:pt idx="0">
                  <c:v>0.59899999999999998</c:v>
                </c:pt>
                <c:pt idx="1">
                  <c:v>0.79500000000000004</c:v>
                </c:pt>
                <c:pt idx="2">
                  <c:v>0.95</c:v>
                </c:pt>
                <c:pt idx="3">
                  <c:v>1.109</c:v>
                </c:pt>
                <c:pt idx="4">
                  <c:v>1.3640000000000001</c:v>
                </c:pt>
                <c:pt idx="5">
                  <c:v>1.585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AB-5049-9655-A5218CD32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VCPO_Epoxy_PlasmaR3!$A$405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VCPO_EpB_untreated!$Q$3:$Q$8</c:f>
              <c:numCache>
                <c:formatCode>General</c:formatCode>
                <c:ptCount val="6"/>
                <c:pt idx="0">
                  <c:v>0.60499999999999998</c:v>
                </c:pt>
                <c:pt idx="1">
                  <c:v>0.72799999999999998</c:v>
                </c:pt>
                <c:pt idx="2">
                  <c:v>0.84299999999999997</c:v>
                </c:pt>
                <c:pt idx="3">
                  <c:v>0.99099999999999999</c:v>
                </c:pt>
                <c:pt idx="4">
                  <c:v>1.1599999999999999</c:v>
                </c:pt>
                <c:pt idx="5">
                  <c:v>1.3959999999999999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8-4240-BA44-E7B45D75E2C4}"/>
            </c:ext>
          </c:extLst>
        </c:ser>
        <c:ser>
          <c:idx val="1"/>
          <c:order val="1"/>
          <c:tx>
            <c:strRef>
              <c:f>VCPO_EpB_untreated!$R$2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VCPO_EpB_untreated!$R$3:$R$8</c:f>
              <c:numCache>
                <c:formatCode>General</c:formatCode>
                <c:ptCount val="6"/>
                <c:pt idx="0">
                  <c:v>0.61</c:v>
                </c:pt>
                <c:pt idx="1">
                  <c:v>0.72299999999999998</c:v>
                </c:pt>
                <c:pt idx="2">
                  <c:v>0.877</c:v>
                </c:pt>
                <c:pt idx="3">
                  <c:v>1.0409999999999999</c:v>
                </c:pt>
                <c:pt idx="4">
                  <c:v>1.194</c:v>
                </c:pt>
                <c:pt idx="5">
                  <c:v>1.468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F8-4240-BA44-E7B45D75E2C4}"/>
            </c:ext>
          </c:extLst>
        </c:ser>
        <c:ser>
          <c:idx val="2"/>
          <c:order val="2"/>
          <c:tx>
            <c:strRef>
              <c:f>VCPO_EpB_untreated!$S$2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VCPO_EpB_untreated!$S$3:$S$8</c:f>
              <c:numCache>
                <c:formatCode>General</c:formatCode>
                <c:ptCount val="6"/>
                <c:pt idx="0">
                  <c:v>0.61599999999999999</c:v>
                </c:pt>
                <c:pt idx="1">
                  <c:v>0.75700000000000001</c:v>
                </c:pt>
                <c:pt idx="2">
                  <c:v>0.86699999999999999</c:v>
                </c:pt>
                <c:pt idx="3">
                  <c:v>1.03</c:v>
                </c:pt>
                <c:pt idx="4">
                  <c:v>1.2010000000000001</c:v>
                </c:pt>
                <c:pt idx="5">
                  <c:v>1.49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F8-4240-BA44-E7B45D75E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VCPO_EpB_PlasmaR1!$Q$3:$Q$8</c:f>
              <c:numCache>
                <c:formatCode>General</c:formatCode>
                <c:ptCount val="6"/>
                <c:pt idx="0">
                  <c:v>0.60099999999999998</c:v>
                </c:pt>
                <c:pt idx="1">
                  <c:v>0.73199999999999998</c:v>
                </c:pt>
                <c:pt idx="2">
                  <c:v>0.86</c:v>
                </c:pt>
                <c:pt idx="3">
                  <c:v>1.0369999999999999</c:v>
                </c:pt>
                <c:pt idx="4">
                  <c:v>1.175</c:v>
                </c:pt>
                <c:pt idx="5">
                  <c:v>1.3819999999999999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76-B44D-94A0-69F05C79F20C}"/>
            </c:ext>
          </c:extLst>
        </c:ser>
        <c:ser>
          <c:idx val="1"/>
          <c:order val="1"/>
          <c:tx>
            <c:strRef>
              <c:f>VCPO_EpB_PlasmaR1!$R$2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VCPO_EpB_PlasmaR1!$R$3:$R$8</c:f>
              <c:numCache>
                <c:formatCode>General</c:formatCode>
                <c:ptCount val="6"/>
                <c:pt idx="0">
                  <c:v>0.60299999999999998</c:v>
                </c:pt>
                <c:pt idx="1">
                  <c:v>0.76800000000000002</c:v>
                </c:pt>
                <c:pt idx="2">
                  <c:v>0.94899999999999995</c:v>
                </c:pt>
                <c:pt idx="3">
                  <c:v>1.1619999999999999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76-B44D-94A0-69F05C79F20C}"/>
            </c:ext>
          </c:extLst>
        </c:ser>
        <c:ser>
          <c:idx val="2"/>
          <c:order val="2"/>
          <c:tx>
            <c:strRef>
              <c:f>VCPO_EpB_PlasmaR1!$S$2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VCPO_EpB_PlasmaR1!$S$3:$S$8</c:f>
              <c:numCache>
                <c:formatCode>General</c:formatCode>
                <c:ptCount val="6"/>
                <c:pt idx="0">
                  <c:v>0.60599999999999998</c:v>
                </c:pt>
                <c:pt idx="1">
                  <c:v>0.91100000000000003</c:v>
                </c:pt>
                <c:pt idx="2">
                  <c:v>1.119</c:v>
                </c:pt>
                <c:pt idx="3">
                  <c:v>1.389</c:v>
                </c:pt>
                <c:pt idx="4">
                  <c:v>1.655</c:v>
                </c:pt>
                <c:pt idx="5">
                  <c:v>1.952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76-B44D-94A0-69F05C79F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VCPO_EpB_PlasmaR2!$Q$3:$Q$8</c:f>
              <c:numCache>
                <c:formatCode>General</c:formatCode>
                <c:ptCount val="6"/>
                <c:pt idx="0">
                  <c:v>0.6</c:v>
                </c:pt>
                <c:pt idx="1">
                  <c:v>0.70699999999999996</c:v>
                </c:pt>
                <c:pt idx="2">
                  <c:v>0.84899999999999998</c:v>
                </c:pt>
                <c:pt idx="3">
                  <c:v>0.97399999999999998</c:v>
                </c:pt>
                <c:pt idx="4">
                  <c:v>1.1399999999999999</c:v>
                </c:pt>
                <c:pt idx="5">
                  <c:v>1.3859999999999999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6E-8F4D-974A-09F394DCB69C}"/>
            </c:ext>
          </c:extLst>
        </c:ser>
        <c:ser>
          <c:idx val="1"/>
          <c:order val="1"/>
          <c:tx>
            <c:strRef>
              <c:f>VCPO_EpB_PlasmaR2!$R$2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VCPO_EpB_PlasmaR2!$R$3:$R$8</c:f>
              <c:numCache>
                <c:formatCode>General</c:formatCode>
                <c:ptCount val="6"/>
                <c:pt idx="0">
                  <c:v>0.6</c:v>
                </c:pt>
                <c:pt idx="1">
                  <c:v>0.71099999999999997</c:v>
                </c:pt>
                <c:pt idx="2">
                  <c:v>0.83499999999999996</c:v>
                </c:pt>
                <c:pt idx="3">
                  <c:v>0.996</c:v>
                </c:pt>
                <c:pt idx="4">
                  <c:v>1.18</c:v>
                </c:pt>
                <c:pt idx="5">
                  <c:v>1.397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6E-8F4D-974A-09F394DCB69C}"/>
            </c:ext>
          </c:extLst>
        </c:ser>
        <c:ser>
          <c:idx val="2"/>
          <c:order val="2"/>
          <c:tx>
            <c:strRef>
              <c:f>VCPO_EpB_PlasmaR2!$S$2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VCPO_EpB_PlasmaR2!$S$3:$S$8</c:f>
              <c:numCache>
                <c:formatCode>General</c:formatCode>
                <c:ptCount val="6"/>
                <c:pt idx="0">
                  <c:v>0.63800000000000001</c:v>
                </c:pt>
                <c:pt idx="1">
                  <c:v>0.76300000000000001</c:v>
                </c:pt>
                <c:pt idx="2">
                  <c:v>0.93600000000000005</c:v>
                </c:pt>
                <c:pt idx="3">
                  <c:v>1.1060000000000001</c:v>
                </c:pt>
                <c:pt idx="4">
                  <c:v>1.383</c:v>
                </c:pt>
                <c:pt idx="5">
                  <c:v>1.6040000000000001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6E-8F4D-974A-09F394DCB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VCPO_EpB_PlasmaR3!$Q$3:$Q$8</c:f>
              <c:numCache>
                <c:formatCode>General</c:formatCode>
                <c:ptCount val="6"/>
                <c:pt idx="0">
                  <c:v>0.57199999999999995</c:v>
                </c:pt>
                <c:pt idx="1">
                  <c:v>0.77300000000000002</c:v>
                </c:pt>
                <c:pt idx="2">
                  <c:v>0.96</c:v>
                </c:pt>
                <c:pt idx="3">
                  <c:v>1.1559999999999999</c:v>
                </c:pt>
                <c:pt idx="4">
                  <c:v>1.3839999999999999</c:v>
                </c:pt>
                <c:pt idx="5">
                  <c:v>1.655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E-7D46-8C7F-5789CEBC0DE8}"/>
            </c:ext>
          </c:extLst>
        </c:ser>
        <c:ser>
          <c:idx val="1"/>
          <c:order val="1"/>
          <c:tx>
            <c:strRef>
              <c:f>VCPO_EpB_PlasmaR3!$R$2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VCPO_EpB_PlasmaR3!$R$3:$R$8</c:f>
              <c:numCache>
                <c:formatCode>General</c:formatCode>
                <c:ptCount val="6"/>
                <c:pt idx="0">
                  <c:v>0.63</c:v>
                </c:pt>
                <c:pt idx="1">
                  <c:v>0.751</c:v>
                </c:pt>
                <c:pt idx="2">
                  <c:v>0.91600000000000004</c:v>
                </c:pt>
                <c:pt idx="3">
                  <c:v>1.0840000000000001</c:v>
                </c:pt>
                <c:pt idx="4">
                  <c:v>1.2869999999999999</c:v>
                </c:pt>
                <c:pt idx="5">
                  <c:v>1.536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FE-7D46-8C7F-5789CEBC0DE8}"/>
            </c:ext>
          </c:extLst>
        </c:ser>
        <c:ser>
          <c:idx val="2"/>
          <c:order val="2"/>
          <c:tx>
            <c:strRef>
              <c:f>VCPO_EpB_PlasmaR3!$S$2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VCPO_EpB_PlasmaR3!$S$3:$S$8</c:f>
              <c:numCache>
                <c:formatCode>General</c:formatCode>
                <c:ptCount val="6"/>
                <c:pt idx="0">
                  <c:v>0.57199999999999995</c:v>
                </c:pt>
                <c:pt idx="1">
                  <c:v>0.67900000000000005</c:v>
                </c:pt>
                <c:pt idx="2">
                  <c:v>0.79</c:v>
                </c:pt>
                <c:pt idx="3">
                  <c:v>0.88700000000000001</c:v>
                </c:pt>
                <c:pt idx="4">
                  <c:v>1.0109999999999999</c:v>
                </c:pt>
                <c:pt idx="5">
                  <c:v>1.159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FE-7D46-8C7F-5789CEBC0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VCPO_Octadecyl_untreated!$Q$2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VCPO_Octadecyl_untreated!$Q$3:$Q$8</c:f>
              <c:numCache>
                <c:formatCode>General</c:formatCode>
                <c:ptCount val="6"/>
                <c:pt idx="0">
                  <c:v>0.63300000000000001</c:v>
                </c:pt>
                <c:pt idx="1">
                  <c:v>0.69499999999999995</c:v>
                </c:pt>
                <c:pt idx="2">
                  <c:v>0.77600000000000002</c:v>
                </c:pt>
                <c:pt idx="3">
                  <c:v>0.873</c:v>
                </c:pt>
                <c:pt idx="4">
                  <c:v>1.01</c:v>
                </c:pt>
                <c:pt idx="5">
                  <c:v>1.149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C4-6B4D-92FD-6372D6C0E489}"/>
            </c:ext>
          </c:extLst>
        </c:ser>
        <c:ser>
          <c:idx val="1"/>
          <c:order val="1"/>
          <c:tx>
            <c:strRef>
              <c:f>VCPO_Octadecyl_untreated!$R$2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VCPO_Octadecyl_untreated!$R$3:$R$8</c:f>
              <c:numCache>
                <c:formatCode>General</c:formatCode>
                <c:ptCount val="6"/>
                <c:pt idx="0">
                  <c:v>0.63500000000000001</c:v>
                </c:pt>
                <c:pt idx="1">
                  <c:v>0.71399999999999997</c:v>
                </c:pt>
                <c:pt idx="2">
                  <c:v>0.78700000000000003</c:v>
                </c:pt>
                <c:pt idx="3">
                  <c:v>0.93400000000000005</c:v>
                </c:pt>
                <c:pt idx="4">
                  <c:v>1.0329999999999999</c:v>
                </c:pt>
                <c:pt idx="5">
                  <c:v>1.173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C4-6B4D-92FD-6372D6C0E489}"/>
            </c:ext>
          </c:extLst>
        </c:ser>
        <c:ser>
          <c:idx val="2"/>
          <c:order val="2"/>
          <c:tx>
            <c:strRef>
              <c:f>VCPO_Octadecyl_untreated!$S$2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VCPO_Octadecyl_untreated!$S$3:$S$8</c:f>
              <c:numCache>
                <c:formatCode>General</c:formatCode>
                <c:ptCount val="6"/>
                <c:pt idx="0">
                  <c:v>0.65600000000000003</c:v>
                </c:pt>
                <c:pt idx="1">
                  <c:v>0.748</c:v>
                </c:pt>
                <c:pt idx="2">
                  <c:v>0.88100000000000001</c:v>
                </c:pt>
                <c:pt idx="3">
                  <c:v>1.014</c:v>
                </c:pt>
                <c:pt idx="4">
                  <c:v>1.1759999999999999</c:v>
                </c:pt>
                <c:pt idx="5">
                  <c:v>1.286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C4-6B4D-92FD-6372D6C0E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VCPO_Octadecyl_untreated!$A$405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VCPO_Octadecyl_PlasmaR1!$Q$2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VCPO_Octadecyl_PlasmaR1!$Q$3:$Q$8</c:f>
              <c:numCache>
                <c:formatCode>General</c:formatCode>
                <c:ptCount val="6"/>
                <c:pt idx="0">
                  <c:v>0.627</c:v>
                </c:pt>
                <c:pt idx="1">
                  <c:v>0.68400000000000005</c:v>
                </c:pt>
                <c:pt idx="2">
                  <c:v>0.76</c:v>
                </c:pt>
                <c:pt idx="3">
                  <c:v>0.85499999999999998</c:v>
                </c:pt>
                <c:pt idx="4">
                  <c:v>0.97199999999999998</c:v>
                </c:pt>
                <c:pt idx="5">
                  <c:v>1.109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7-0F4D-8378-E677B08B1DB3}"/>
            </c:ext>
          </c:extLst>
        </c:ser>
        <c:ser>
          <c:idx val="1"/>
          <c:order val="1"/>
          <c:tx>
            <c:strRef>
              <c:f>VCPO_Octadecyl_PlasmaR1!$R$2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VCPO_Octadecyl_PlasmaR1!$R$3:$R$8</c:f>
              <c:numCache>
                <c:formatCode>General</c:formatCode>
                <c:ptCount val="6"/>
                <c:pt idx="0">
                  <c:v>0.66700000000000004</c:v>
                </c:pt>
                <c:pt idx="1">
                  <c:v>0.71</c:v>
                </c:pt>
                <c:pt idx="2">
                  <c:v>0.82599999999999996</c:v>
                </c:pt>
                <c:pt idx="3">
                  <c:v>0.95499999999999996</c:v>
                </c:pt>
                <c:pt idx="4">
                  <c:v>1.115</c:v>
                </c:pt>
                <c:pt idx="5">
                  <c:v>1.2749999999999999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47-0F4D-8378-E677B08B1DB3}"/>
            </c:ext>
          </c:extLst>
        </c:ser>
        <c:ser>
          <c:idx val="2"/>
          <c:order val="2"/>
          <c:tx>
            <c:strRef>
              <c:f>VCPO_Octadecyl_PlasmaR1!$S$2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VCPO_Octadecyl_PlasmaR1!$S$3:$S$8</c:f>
              <c:numCache>
                <c:formatCode>General</c:formatCode>
                <c:ptCount val="6"/>
                <c:pt idx="0">
                  <c:v>0.66300000000000003</c:v>
                </c:pt>
                <c:pt idx="1">
                  <c:v>0.77800000000000002</c:v>
                </c:pt>
                <c:pt idx="2">
                  <c:v>0.88800000000000001</c:v>
                </c:pt>
                <c:pt idx="3">
                  <c:v>1.0349999999999999</c:v>
                </c:pt>
                <c:pt idx="4">
                  <c:v>1.212</c:v>
                </c:pt>
                <c:pt idx="5">
                  <c:v>1.363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7-0F4D-8378-E677B08B1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VCPO_Octadecyl_PlasmaR1!$A$405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VCPO_Octadecyl_PlasmaR2!$Q$2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VCPO_Octadecyl_PlasmaR2!$Q$3:$Q$8</c:f>
              <c:numCache>
                <c:formatCode>General</c:formatCode>
                <c:ptCount val="6"/>
                <c:pt idx="0">
                  <c:v>0.63800000000000001</c:v>
                </c:pt>
                <c:pt idx="1">
                  <c:v>0.7</c:v>
                </c:pt>
                <c:pt idx="2">
                  <c:v>0.78700000000000003</c:v>
                </c:pt>
                <c:pt idx="3">
                  <c:v>0.89200000000000002</c:v>
                </c:pt>
                <c:pt idx="4">
                  <c:v>1.02</c:v>
                </c:pt>
                <c:pt idx="5">
                  <c:v>1.21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2E-3547-8D4E-2C4AB4AC4057}"/>
            </c:ext>
          </c:extLst>
        </c:ser>
        <c:ser>
          <c:idx val="1"/>
          <c:order val="1"/>
          <c:tx>
            <c:strRef>
              <c:f>VCPO_Octadecyl_PlasmaR2!$R$2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VCPO_Octadecyl_PlasmaR2!$R$3:$R$8</c:f>
              <c:numCache>
                <c:formatCode>General</c:formatCode>
                <c:ptCount val="6"/>
                <c:pt idx="0">
                  <c:v>0.627</c:v>
                </c:pt>
                <c:pt idx="1">
                  <c:v>0.73399999999999999</c:v>
                </c:pt>
                <c:pt idx="2">
                  <c:v>0.873</c:v>
                </c:pt>
                <c:pt idx="3">
                  <c:v>1.03</c:v>
                </c:pt>
                <c:pt idx="4">
                  <c:v>1.2</c:v>
                </c:pt>
                <c:pt idx="5">
                  <c:v>1.4450000000000001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2E-3547-8D4E-2C4AB4AC4057}"/>
            </c:ext>
          </c:extLst>
        </c:ser>
        <c:ser>
          <c:idx val="2"/>
          <c:order val="2"/>
          <c:tx>
            <c:strRef>
              <c:f>VCPO_Octadecyl_PlasmaR2!$S$2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VCPO_Octadecyl_PlasmaR2!$S$3:$S$8</c:f>
              <c:numCache>
                <c:formatCode>General</c:formatCode>
                <c:ptCount val="6"/>
                <c:pt idx="0">
                  <c:v>0.627</c:v>
                </c:pt>
                <c:pt idx="1">
                  <c:v>0.73399999999999999</c:v>
                </c:pt>
                <c:pt idx="2">
                  <c:v>0.86499999999999999</c:v>
                </c:pt>
                <c:pt idx="3">
                  <c:v>1.0169999999999999</c:v>
                </c:pt>
                <c:pt idx="4">
                  <c:v>1.179</c:v>
                </c:pt>
                <c:pt idx="5">
                  <c:v>1.327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2E-3547-8D4E-2C4AB4AC4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VCPO_Octadecyl_PlasmaR2!$A$405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VCPO_Amino_PlasmaR1!$Q$2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VCPO_Amino_PlasmaR1!$Q$3:$Q$8</c:f>
              <c:numCache>
                <c:formatCode>General</c:formatCode>
                <c:ptCount val="6"/>
                <c:pt idx="0">
                  <c:v>0.59899999999999998</c:v>
                </c:pt>
                <c:pt idx="1">
                  <c:v>0.72699999999999998</c:v>
                </c:pt>
                <c:pt idx="2">
                  <c:v>0.875</c:v>
                </c:pt>
                <c:pt idx="3">
                  <c:v>1.0629999999999999</c:v>
                </c:pt>
                <c:pt idx="4">
                  <c:v>1.3049999999999999</c:v>
                </c:pt>
                <c:pt idx="5">
                  <c:v>1.4179999999999999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B-5541-9BD1-145104404C13}"/>
            </c:ext>
          </c:extLst>
        </c:ser>
        <c:ser>
          <c:idx val="1"/>
          <c:order val="1"/>
          <c:tx>
            <c:strRef>
              <c:f>VCPO_Amino_PlasmaR1!$R$2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VCPO_Amino_PlasmaR1!$R$3:$R$8</c:f>
              <c:numCache>
                <c:formatCode>General</c:formatCode>
                <c:ptCount val="6"/>
                <c:pt idx="0">
                  <c:v>0.60299999999999998</c:v>
                </c:pt>
                <c:pt idx="1">
                  <c:v>0.74299999999999999</c:v>
                </c:pt>
                <c:pt idx="2">
                  <c:v>0.93400000000000005</c:v>
                </c:pt>
                <c:pt idx="3">
                  <c:v>1.1659999999999999</c:v>
                </c:pt>
                <c:pt idx="4">
                  <c:v>1.3540000000000001</c:v>
                </c:pt>
                <c:pt idx="5">
                  <c:v>1.5029999999999999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DB-5541-9BD1-145104404C13}"/>
            </c:ext>
          </c:extLst>
        </c:ser>
        <c:ser>
          <c:idx val="2"/>
          <c:order val="2"/>
          <c:tx>
            <c:strRef>
              <c:f>VCPO_Amino_PlasmaR1!$S$2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VCPO_Amino_PlasmaR1!$S$3:$S$8</c:f>
              <c:numCache>
                <c:formatCode>General</c:formatCode>
                <c:ptCount val="6"/>
                <c:pt idx="0">
                  <c:v>0.6</c:v>
                </c:pt>
                <c:pt idx="1">
                  <c:v>0.73099999999999998</c:v>
                </c:pt>
                <c:pt idx="2">
                  <c:v>0.90800000000000003</c:v>
                </c:pt>
                <c:pt idx="3">
                  <c:v>1.0840000000000001</c:v>
                </c:pt>
                <c:pt idx="4">
                  <c:v>1.2729999999999999</c:v>
                </c:pt>
                <c:pt idx="5">
                  <c:v>1.405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DB-5541-9BD1-145104404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VCPO_Amino_PlasmaR1!$A$405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VCPO_Octadecyl_PlasmaR3!$Q$2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VCPO_Octadecyl_PlasmaR3!$Q$3:$Q$8</c:f>
              <c:numCache>
                <c:formatCode>General</c:formatCode>
                <c:ptCount val="6"/>
                <c:pt idx="0">
                  <c:v>0.624</c:v>
                </c:pt>
                <c:pt idx="1">
                  <c:v>0.70699999999999996</c:v>
                </c:pt>
                <c:pt idx="2">
                  <c:v>0.80600000000000005</c:v>
                </c:pt>
                <c:pt idx="3">
                  <c:v>0.9</c:v>
                </c:pt>
                <c:pt idx="4">
                  <c:v>1.0369999999999999</c:v>
                </c:pt>
                <c:pt idx="5">
                  <c:v>1.2030000000000001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42-9B41-ADC2-B838DF6672C7}"/>
            </c:ext>
          </c:extLst>
        </c:ser>
        <c:ser>
          <c:idx val="1"/>
          <c:order val="1"/>
          <c:tx>
            <c:strRef>
              <c:f>VCPO_Octadecyl_PlasmaR3!$R$2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VCPO_Octadecyl_PlasmaR3!$R$3:$R$8</c:f>
              <c:numCache>
                <c:formatCode>General</c:formatCode>
                <c:ptCount val="6"/>
                <c:pt idx="0">
                  <c:v>0.63100000000000001</c:v>
                </c:pt>
                <c:pt idx="1">
                  <c:v>0.68500000000000005</c:v>
                </c:pt>
                <c:pt idx="2">
                  <c:v>0.75</c:v>
                </c:pt>
                <c:pt idx="3">
                  <c:v>0.83599999999999997</c:v>
                </c:pt>
                <c:pt idx="4">
                  <c:v>0.92600000000000005</c:v>
                </c:pt>
                <c:pt idx="5">
                  <c:v>1.071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42-9B41-ADC2-B838DF6672C7}"/>
            </c:ext>
          </c:extLst>
        </c:ser>
        <c:ser>
          <c:idx val="2"/>
          <c:order val="2"/>
          <c:tx>
            <c:strRef>
              <c:f>VCPO_Octadecyl_PlasmaR3!$S$2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VCPO_Octadecyl_PlasmaR3!$S$3:$S$8</c:f>
              <c:numCache>
                <c:formatCode>General</c:formatCode>
                <c:ptCount val="6"/>
                <c:pt idx="0">
                  <c:v>0.66700000000000004</c:v>
                </c:pt>
                <c:pt idx="1">
                  <c:v>0.754</c:v>
                </c:pt>
                <c:pt idx="2">
                  <c:v>0.874</c:v>
                </c:pt>
                <c:pt idx="3">
                  <c:v>1.004</c:v>
                </c:pt>
                <c:pt idx="4">
                  <c:v>1.151</c:v>
                </c:pt>
                <c:pt idx="5">
                  <c:v>1.296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42-9B41-ADC2-B838DF667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VCPO_Octadecyl_PlasmaR3!$A$405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VCPO_Polystyrene_untreated!$Q$2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VCPO_Polystyrene_untreated!$Q$3:$Q$8</c:f>
              <c:numCache>
                <c:formatCode>General</c:formatCode>
                <c:ptCount val="6"/>
                <c:pt idx="0">
                  <c:v>0.626</c:v>
                </c:pt>
                <c:pt idx="1">
                  <c:v>0.69499999999999995</c:v>
                </c:pt>
                <c:pt idx="2">
                  <c:v>0.76100000000000001</c:v>
                </c:pt>
                <c:pt idx="3">
                  <c:v>0.82899999999999996</c:v>
                </c:pt>
                <c:pt idx="4">
                  <c:v>0.85799999999999998</c:v>
                </c:pt>
                <c:pt idx="5">
                  <c:v>1.0049999999999999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D2-F24B-9325-37C9E7578A30}"/>
            </c:ext>
          </c:extLst>
        </c:ser>
        <c:ser>
          <c:idx val="1"/>
          <c:order val="1"/>
          <c:tx>
            <c:strRef>
              <c:f>VCPO_Polystyrene_untreated!$R$2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VCPO_Polystyrene_untreated!$R$3:$R$8</c:f>
              <c:numCache>
                <c:formatCode>General</c:formatCode>
                <c:ptCount val="6"/>
                <c:pt idx="0">
                  <c:v>0.625</c:v>
                </c:pt>
                <c:pt idx="1">
                  <c:v>0.68700000000000006</c:v>
                </c:pt>
                <c:pt idx="2">
                  <c:v>0.746</c:v>
                </c:pt>
                <c:pt idx="3">
                  <c:v>0.80200000000000005</c:v>
                </c:pt>
                <c:pt idx="4">
                  <c:v>0.877</c:v>
                </c:pt>
                <c:pt idx="5">
                  <c:v>0.92400000000000004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D2-F24B-9325-37C9E7578A30}"/>
            </c:ext>
          </c:extLst>
        </c:ser>
        <c:ser>
          <c:idx val="2"/>
          <c:order val="2"/>
          <c:tx>
            <c:strRef>
              <c:f>VCPO_Polystyrene_untreated!$S$2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VCPO_Polystyrene_untreated!$S$3:$S$8</c:f>
              <c:numCache>
                <c:formatCode>General</c:formatCode>
                <c:ptCount val="6"/>
                <c:pt idx="0">
                  <c:v>0.67300000000000004</c:v>
                </c:pt>
                <c:pt idx="1">
                  <c:v>0.73099999999999998</c:v>
                </c:pt>
                <c:pt idx="2">
                  <c:v>0.80700000000000005</c:v>
                </c:pt>
                <c:pt idx="3">
                  <c:v>0.94399999999999995</c:v>
                </c:pt>
                <c:pt idx="4">
                  <c:v>0.98199999999999998</c:v>
                </c:pt>
                <c:pt idx="5">
                  <c:v>1.0149999999999999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D2-F24B-9325-37C9E7578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VCPO_Polystyrene_untreated!$A$405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VCPO_Polystyrene_PlasmaR1!$Q$2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VCPO_Polystyrene_PlasmaR1!$Q$3:$Q$8</c:f>
              <c:numCache>
                <c:formatCode>General</c:formatCode>
                <c:ptCount val="6"/>
                <c:pt idx="0">
                  <c:v>0.625</c:v>
                </c:pt>
                <c:pt idx="1">
                  <c:v>0.69799999999999995</c:v>
                </c:pt>
                <c:pt idx="2">
                  <c:v>0.77300000000000002</c:v>
                </c:pt>
                <c:pt idx="3">
                  <c:v>0.84699999999999998</c:v>
                </c:pt>
                <c:pt idx="4">
                  <c:v>0.94</c:v>
                </c:pt>
                <c:pt idx="5">
                  <c:v>1.034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A-0446-94DD-55D422F879CB}"/>
            </c:ext>
          </c:extLst>
        </c:ser>
        <c:ser>
          <c:idx val="1"/>
          <c:order val="1"/>
          <c:tx>
            <c:strRef>
              <c:f>VCPO_Polystyrene_PlasmaR1!$R$2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VCPO_Polystyrene_PlasmaR1!$R$3:$R$8</c:f>
              <c:numCache>
                <c:formatCode>General</c:formatCode>
                <c:ptCount val="6"/>
                <c:pt idx="0">
                  <c:v>0.628</c:v>
                </c:pt>
                <c:pt idx="1">
                  <c:v>0.68799999999999994</c:v>
                </c:pt>
                <c:pt idx="2">
                  <c:v>0.73499999999999999</c:v>
                </c:pt>
                <c:pt idx="3">
                  <c:v>0.79800000000000004</c:v>
                </c:pt>
                <c:pt idx="4">
                  <c:v>0.89700000000000002</c:v>
                </c:pt>
                <c:pt idx="5">
                  <c:v>0.97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AA-0446-94DD-55D422F879CB}"/>
            </c:ext>
          </c:extLst>
        </c:ser>
        <c:ser>
          <c:idx val="2"/>
          <c:order val="2"/>
          <c:tx>
            <c:strRef>
              <c:f>VCPO_Polystyrene_PlasmaR1!$S$2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VCPO_Polystyrene_PlasmaR1!$S$3:$S$8</c:f>
              <c:numCache>
                <c:formatCode>General</c:formatCode>
                <c:ptCount val="6"/>
                <c:pt idx="0">
                  <c:v>0.63500000000000001</c:v>
                </c:pt>
                <c:pt idx="1">
                  <c:v>0.72</c:v>
                </c:pt>
                <c:pt idx="2">
                  <c:v>0.77900000000000003</c:v>
                </c:pt>
                <c:pt idx="3">
                  <c:v>0.83599999999999997</c:v>
                </c:pt>
                <c:pt idx="4">
                  <c:v>0.94799999999999995</c:v>
                </c:pt>
                <c:pt idx="5">
                  <c:v>0.998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AA-0446-94DD-55D422F87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VCPO_Polystyrene_PlasmaR1!$A$405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VCPO_Polystyrene_PlasmaR2!$Q$2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VCPO_Polystyrene_PlasmaR2!$Q$3:$Q$8</c:f>
              <c:numCache>
                <c:formatCode>General</c:formatCode>
                <c:ptCount val="6"/>
                <c:pt idx="0">
                  <c:v>0.63200000000000001</c:v>
                </c:pt>
                <c:pt idx="1">
                  <c:v>0.68600000000000005</c:v>
                </c:pt>
                <c:pt idx="2">
                  <c:v>0.749</c:v>
                </c:pt>
                <c:pt idx="3">
                  <c:v>0.78800000000000003</c:v>
                </c:pt>
                <c:pt idx="4">
                  <c:v>0.89900000000000002</c:v>
                </c:pt>
                <c:pt idx="5">
                  <c:v>0.95399999999999996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86-6D4E-B8C1-D77B7A1FA12D}"/>
            </c:ext>
          </c:extLst>
        </c:ser>
        <c:ser>
          <c:idx val="1"/>
          <c:order val="1"/>
          <c:tx>
            <c:strRef>
              <c:f>VCPO_Polystyrene_PlasmaR2!$R$2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VCPO_Polystyrene_PlasmaR2!$R$3:$R$8</c:f>
              <c:numCache>
                <c:formatCode>General</c:formatCode>
                <c:ptCount val="6"/>
                <c:pt idx="0">
                  <c:v>0.62</c:v>
                </c:pt>
                <c:pt idx="1">
                  <c:v>0.71399999999999997</c:v>
                </c:pt>
                <c:pt idx="2">
                  <c:v>0.78100000000000003</c:v>
                </c:pt>
                <c:pt idx="3">
                  <c:v>0.85699999999999998</c:v>
                </c:pt>
                <c:pt idx="4">
                  <c:v>0.95299999999999996</c:v>
                </c:pt>
                <c:pt idx="5">
                  <c:v>1.034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86-6D4E-B8C1-D77B7A1FA12D}"/>
            </c:ext>
          </c:extLst>
        </c:ser>
        <c:ser>
          <c:idx val="2"/>
          <c:order val="2"/>
          <c:tx>
            <c:strRef>
              <c:f>VCPO_Polystyrene_PlasmaR2!$S$2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VCPO_Polystyrene_PlasmaR2!$S$3:$S$8</c:f>
              <c:numCache>
                <c:formatCode>General</c:formatCode>
                <c:ptCount val="6"/>
                <c:pt idx="0">
                  <c:v>0.64800000000000002</c:v>
                </c:pt>
                <c:pt idx="1">
                  <c:v>0.75600000000000001</c:v>
                </c:pt>
                <c:pt idx="2">
                  <c:v>0.81699999999999995</c:v>
                </c:pt>
                <c:pt idx="3">
                  <c:v>0.88800000000000001</c:v>
                </c:pt>
                <c:pt idx="4">
                  <c:v>0.95</c:v>
                </c:pt>
                <c:pt idx="5">
                  <c:v>1.0489999999999999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86-6D4E-B8C1-D77B7A1FA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VCPO_Polystyrene_PlasmaR2!$A$405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VCPO_Polystyrene_PlasmaR3!$Q$2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VCPO_Polystyrene_PlasmaR3!$Q$3:$Q$8</c:f>
              <c:numCache>
                <c:formatCode>General</c:formatCode>
                <c:ptCount val="6"/>
                <c:pt idx="0">
                  <c:v>0.629</c:v>
                </c:pt>
                <c:pt idx="1">
                  <c:v>0.70799999999999996</c:v>
                </c:pt>
                <c:pt idx="2">
                  <c:v>0.83</c:v>
                </c:pt>
                <c:pt idx="3">
                  <c:v>0.84299999999999997</c:v>
                </c:pt>
                <c:pt idx="4">
                  <c:v>0.92</c:v>
                </c:pt>
                <c:pt idx="5">
                  <c:v>0.98399999999999999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73-8045-BF57-46D79B14426C}"/>
            </c:ext>
          </c:extLst>
        </c:ser>
        <c:ser>
          <c:idx val="1"/>
          <c:order val="1"/>
          <c:tx>
            <c:strRef>
              <c:f>VCPO_Polystyrene_PlasmaR3!$R$2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VCPO_Polystyrene_PlasmaR3!$R$3:$R$8</c:f>
              <c:numCache>
                <c:formatCode>General</c:formatCode>
                <c:ptCount val="6"/>
                <c:pt idx="0">
                  <c:v>0.626</c:v>
                </c:pt>
                <c:pt idx="1">
                  <c:v>0.73199999999999998</c:v>
                </c:pt>
                <c:pt idx="2">
                  <c:v>0.85199999999999998</c:v>
                </c:pt>
                <c:pt idx="3">
                  <c:v>0.90300000000000002</c:v>
                </c:pt>
                <c:pt idx="4">
                  <c:v>0.95199999999999996</c:v>
                </c:pt>
                <c:pt idx="5">
                  <c:v>1.004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73-8045-BF57-46D79B14426C}"/>
            </c:ext>
          </c:extLst>
        </c:ser>
        <c:ser>
          <c:idx val="2"/>
          <c:order val="2"/>
          <c:tx>
            <c:strRef>
              <c:f>VCPO_Polystyrene_PlasmaR3!$S$2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VCPO_Polystyrene_PlasmaR3!$S$3:$S$8</c:f>
              <c:numCache>
                <c:formatCode>General</c:formatCode>
                <c:ptCount val="6"/>
                <c:pt idx="0">
                  <c:v>0.67900000000000005</c:v>
                </c:pt>
                <c:pt idx="1">
                  <c:v>0.72</c:v>
                </c:pt>
                <c:pt idx="2">
                  <c:v>0.76500000000000001</c:v>
                </c:pt>
                <c:pt idx="3">
                  <c:v>0.80700000000000005</c:v>
                </c:pt>
                <c:pt idx="4">
                  <c:v>0.89100000000000001</c:v>
                </c:pt>
                <c:pt idx="5">
                  <c:v>0.94599999999999995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73-8045-BF57-46D79B144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VCPO_Polystyrene_PlasmaR3!$A$405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VCPO_EziG1_untreated!$Q$2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VCPO_EziG1_untreated!$Q$3:$Q$8</c:f>
              <c:numCache>
                <c:formatCode>General</c:formatCode>
                <c:ptCount val="6"/>
                <c:pt idx="0">
                  <c:v>0.7</c:v>
                </c:pt>
                <c:pt idx="1">
                  <c:v>0.92800000000000005</c:v>
                </c:pt>
                <c:pt idx="2">
                  <c:v>1.169</c:v>
                </c:pt>
                <c:pt idx="3">
                  <c:v>1.5089999999999999</c:v>
                </c:pt>
                <c:pt idx="4">
                  <c:v>1.806</c:v>
                </c:pt>
                <c:pt idx="5">
                  <c:v>2.2269999999999999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C-AB4A-9B2D-15D5307038A8}"/>
            </c:ext>
          </c:extLst>
        </c:ser>
        <c:ser>
          <c:idx val="1"/>
          <c:order val="1"/>
          <c:tx>
            <c:strRef>
              <c:f>VCPO_EziG1_untreated!$R$2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VCPO_EziG1_untreated!$R$3:$R$8</c:f>
              <c:numCache>
                <c:formatCode>General</c:formatCode>
                <c:ptCount val="6"/>
                <c:pt idx="0">
                  <c:v>0.68</c:v>
                </c:pt>
                <c:pt idx="1">
                  <c:v>0.83799999999999997</c:v>
                </c:pt>
                <c:pt idx="2">
                  <c:v>1.0349999999999999</c:v>
                </c:pt>
                <c:pt idx="3">
                  <c:v>1.155</c:v>
                </c:pt>
                <c:pt idx="4">
                  <c:v>1.466</c:v>
                </c:pt>
                <c:pt idx="5">
                  <c:v>1.724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3C-AB4A-9B2D-15D5307038A8}"/>
            </c:ext>
          </c:extLst>
        </c:ser>
        <c:ser>
          <c:idx val="2"/>
          <c:order val="2"/>
          <c:tx>
            <c:strRef>
              <c:f>VCPO_EziG1_untreated!$S$2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VCPO_EziG1_untreated!$S$3:$S$8</c:f>
              <c:numCache>
                <c:formatCode>General</c:formatCode>
                <c:ptCount val="6"/>
                <c:pt idx="0">
                  <c:v>0.68100000000000005</c:v>
                </c:pt>
                <c:pt idx="1">
                  <c:v>0.80300000000000005</c:v>
                </c:pt>
                <c:pt idx="2">
                  <c:v>0.92600000000000005</c:v>
                </c:pt>
                <c:pt idx="3">
                  <c:v>1.0489999999999999</c:v>
                </c:pt>
                <c:pt idx="4">
                  <c:v>1.266</c:v>
                </c:pt>
                <c:pt idx="5">
                  <c:v>1.365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3C-AB4A-9B2D-15D530703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VCPO_EziG1_untreated!$A$405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VCPO_EziG1_P1!$Q$2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VCPO_EziG1_P1!$Q$3:$Q$8</c:f>
              <c:numCache>
                <c:formatCode>General</c:formatCode>
                <c:ptCount val="6"/>
                <c:pt idx="0">
                  <c:v>0.66200000000000003</c:v>
                </c:pt>
                <c:pt idx="1">
                  <c:v>0.72899999999999998</c:v>
                </c:pt>
                <c:pt idx="2">
                  <c:v>0.80900000000000005</c:v>
                </c:pt>
                <c:pt idx="3">
                  <c:v>0.89200000000000002</c:v>
                </c:pt>
                <c:pt idx="4">
                  <c:v>1.0509999999999999</c:v>
                </c:pt>
                <c:pt idx="5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C7-5345-B856-2B680269CF50}"/>
            </c:ext>
          </c:extLst>
        </c:ser>
        <c:ser>
          <c:idx val="1"/>
          <c:order val="1"/>
          <c:tx>
            <c:strRef>
              <c:f>VCPO_EziG1_P1!$R$2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VCPO_EziG1_P1!$R$3:$R$8</c:f>
              <c:numCache>
                <c:formatCode>General</c:formatCode>
                <c:ptCount val="6"/>
                <c:pt idx="0">
                  <c:v>0.69099999999999995</c:v>
                </c:pt>
                <c:pt idx="1">
                  <c:v>0.74299999999999999</c:v>
                </c:pt>
                <c:pt idx="2">
                  <c:v>0.81699999999999995</c:v>
                </c:pt>
                <c:pt idx="3">
                  <c:v>0.93400000000000005</c:v>
                </c:pt>
                <c:pt idx="4">
                  <c:v>1.0349999999999999</c:v>
                </c:pt>
                <c:pt idx="5">
                  <c:v>1.1859999999999999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C7-5345-B856-2B680269CF50}"/>
            </c:ext>
          </c:extLst>
        </c:ser>
        <c:ser>
          <c:idx val="2"/>
          <c:order val="2"/>
          <c:tx>
            <c:strRef>
              <c:f>VCPO_EziG1_P1!$S$2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VCPO_EziG1_P1!$S$3:$S$8</c:f>
              <c:numCache>
                <c:formatCode>General</c:formatCode>
                <c:ptCount val="6"/>
                <c:pt idx="0">
                  <c:v>0.68700000000000006</c:v>
                </c:pt>
                <c:pt idx="1">
                  <c:v>0.76400000000000001</c:v>
                </c:pt>
                <c:pt idx="2">
                  <c:v>0.85799999999999998</c:v>
                </c:pt>
                <c:pt idx="3">
                  <c:v>0.98499999999999999</c:v>
                </c:pt>
                <c:pt idx="4">
                  <c:v>1.091</c:v>
                </c:pt>
                <c:pt idx="5">
                  <c:v>1.26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C7-5345-B856-2B680269C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VCPO_EziG1_P1!$A$405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VCPO_EziG1_P2!$Q$2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VCPO_EziG1_P2!$Q$3:$Q$8</c:f>
              <c:numCache>
                <c:formatCode>General</c:formatCode>
                <c:ptCount val="6"/>
                <c:pt idx="0">
                  <c:v>0.64500000000000002</c:v>
                </c:pt>
                <c:pt idx="1">
                  <c:v>0.748</c:v>
                </c:pt>
                <c:pt idx="2">
                  <c:v>0.80100000000000005</c:v>
                </c:pt>
                <c:pt idx="3">
                  <c:v>0.92100000000000004</c:v>
                </c:pt>
                <c:pt idx="4">
                  <c:v>1.0429999999999999</c:v>
                </c:pt>
                <c:pt idx="5">
                  <c:v>1.2529999999999999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21-FE4A-BB15-91D0E886759C}"/>
            </c:ext>
          </c:extLst>
        </c:ser>
        <c:ser>
          <c:idx val="1"/>
          <c:order val="1"/>
          <c:tx>
            <c:strRef>
              <c:f>VCPO_EziG1_P2!$R$2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VCPO_EziG1_P2!$R$3:$R$8</c:f>
              <c:numCache>
                <c:formatCode>General</c:formatCode>
                <c:ptCount val="6"/>
                <c:pt idx="0">
                  <c:v>0.65100000000000002</c:v>
                </c:pt>
                <c:pt idx="1">
                  <c:v>0.69599999999999995</c:v>
                </c:pt>
                <c:pt idx="2">
                  <c:v>0.77400000000000002</c:v>
                </c:pt>
                <c:pt idx="3">
                  <c:v>0.871</c:v>
                </c:pt>
                <c:pt idx="4">
                  <c:v>0.97199999999999998</c:v>
                </c:pt>
                <c:pt idx="5">
                  <c:v>1.117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21-FE4A-BB15-91D0E886759C}"/>
            </c:ext>
          </c:extLst>
        </c:ser>
        <c:ser>
          <c:idx val="2"/>
          <c:order val="2"/>
          <c:tx>
            <c:strRef>
              <c:f>VCPO_EziG1_P2!$S$2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VCPO_EziG1_P2!$S$3:$S$8</c:f>
              <c:numCache>
                <c:formatCode>General</c:formatCode>
                <c:ptCount val="6"/>
                <c:pt idx="0">
                  <c:v>0.66700000000000004</c:v>
                </c:pt>
                <c:pt idx="1">
                  <c:v>0.72099999999999997</c:v>
                </c:pt>
                <c:pt idx="2">
                  <c:v>0.8</c:v>
                </c:pt>
                <c:pt idx="3">
                  <c:v>0.875</c:v>
                </c:pt>
                <c:pt idx="4">
                  <c:v>0.92200000000000004</c:v>
                </c:pt>
                <c:pt idx="5">
                  <c:v>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21-FE4A-BB15-91D0E8867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VCPO_EziG1_P2!$A$405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VCPO_EziG1_P3!$Q$2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VCPO_EziG1_P3!$Q$3:$Q$8</c:f>
              <c:numCache>
                <c:formatCode>General</c:formatCode>
                <c:ptCount val="6"/>
                <c:pt idx="0">
                  <c:v>0.64900000000000002</c:v>
                </c:pt>
                <c:pt idx="1">
                  <c:v>0.77100000000000002</c:v>
                </c:pt>
                <c:pt idx="2">
                  <c:v>0.91800000000000004</c:v>
                </c:pt>
                <c:pt idx="3">
                  <c:v>1.099</c:v>
                </c:pt>
                <c:pt idx="4">
                  <c:v>1.3109999999999999</c:v>
                </c:pt>
                <c:pt idx="5">
                  <c:v>1.536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9A-8C49-BB10-CA22D6576A1C}"/>
            </c:ext>
          </c:extLst>
        </c:ser>
        <c:ser>
          <c:idx val="1"/>
          <c:order val="1"/>
          <c:tx>
            <c:strRef>
              <c:f>VCPO_EziG1_P3!$R$2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VCPO_EziG1_P3!$R$3:$R$8</c:f>
              <c:numCache>
                <c:formatCode>General</c:formatCode>
                <c:ptCount val="6"/>
                <c:pt idx="0">
                  <c:v>0.64400000000000002</c:v>
                </c:pt>
                <c:pt idx="1">
                  <c:v>0.77200000000000002</c:v>
                </c:pt>
                <c:pt idx="2">
                  <c:v>0.95399999999999996</c:v>
                </c:pt>
                <c:pt idx="3">
                  <c:v>1.097</c:v>
                </c:pt>
                <c:pt idx="4">
                  <c:v>1.3109999999999999</c:v>
                </c:pt>
                <c:pt idx="5">
                  <c:v>1.5549999999999999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9A-8C49-BB10-CA22D6576A1C}"/>
            </c:ext>
          </c:extLst>
        </c:ser>
        <c:ser>
          <c:idx val="2"/>
          <c:order val="2"/>
          <c:tx>
            <c:strRef>
              <c:f>VCPO_EziG1_P3!$S$2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VCPO_EziG1_P3!$S$3:$S$8</c:f>
              <c:numCache>
                <c:formatCode>General</c:formatCode>
                <c:ptCount val="6"/>
                <c:pt idx="0">
                  <c:v>0.66300000000000003</c:v>
                </c:pt>
                <c:pt idx="1">
                  <c:v>0.77100000000000002</c:v>
                </c:pt>
                <c:pt idx="2">
                  <c:v>0.89400000000000002</c:v>
                </c:pt>
                <c:pt idx="3">
                  <c:v>1.0620000000000001</c:v>
                </c:pt>
                <c:pt idx="4">
                  <c:v>1.1479999999999999</c:v>
                </c:pt>
                <c:pt idx="5">
                  <c:v>1.4370000000000001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9A-8C49-BB10-CA22D657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VCPO_EziG1_P3!$A$405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VCPO_EziG2_untreated!$Q$2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VCPO_EziG2_untreated!$Q$3:$Q$8</c:f>
              <c:numCache>
                <c:formatCode>General</c:formatCode>
                <c:ptCount val="6"/>
                <c:pt idx="0">
                  <c:v>0.66800000000000004</c:v>
                </c:pt>
                <c:pt idx="1">
                  <c:v>0.71499999999999997</c:v>
                </c:pt>
                <c:pt idx="2">
                  <c:v>0.82899999999999996</c:v>
                </c:pt>
                <c:pt idx="3">
                  <c:v>0.91800000000000004</c:v>
                </c:pt>
                <c:pt idx="4">
                  <c:v>1.135</c:v>
                </c:pt>
                <c:pt idx="5">
                  <c:v>1.37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9-B84C-BC4E-A4184F530BC8}"/>
            </c:ext>
          </c:extLst>
        </c:ser>
        <c:ser>
          <c:idx val="1"/>
          <c:order val="1"/>
          <c:tx>
            <c:strRef>
              <c:f>VCPO_EziG2_untreated!$R$2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VCPO_EziG2_untreated!$R$3:$R$8</c:f>
              <c:numCache>
                <c:formatCode>General</c:formatCode>
                <c:ptCount val="6"/>
                <c:pt idx="0">
                  <c:v>0.67400000000000004</c:v>
                </c:pt>
                <c:pt idx="1">
                  <c:v>0.84199999999999997</c:v>
                </c:pt>
                <c:pt idx="2">
                  <c:v>1.085</c:v>
                </c:pt>
                <c:pt idx="3">
                  <c:v>1.39</c:v>
                </c:pt>
                <c:pt idx="4">
                  <c:v>1.9079999999999999</c:v>
                </c:pt>
                <c:pt idx="5">
                  <c:v>2.3159999999999998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9-B84C-BC4E-A4184F530BC8}"/>
            </c:ext>
          </c:extLst>
        </c:ser>
        <c:ser>
          <c:idx val="2"/>
          <c:order val="2"/>
          <c:tx>
            <c:strRef>
              <c:f>VCPO_EziG2_untreated!$S$2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VCPO_EziG2_untreated!$S$3:$S$8</c:f>
              <c:numCache>
                <c:formatCode>General</c:formatCode>
                <c:ptCount val="6"/>
                <c:pt idx="0">
                  <c:v>0.67900000000000005</c:v>
                </c:pt>
                <c:pt idx="1">
                  <c:v>0.85799999999999998</c:v>
                </c:pt>
                <c:pt idx="2">
                  <c:v>1.08</c:v>
                </c:pt>
                <c:pt idx="3">
                  <c:v>1.3069999999999999</c:v>
                </c:pt>
                <c:pt idx="4">
                  <c:v>1.716</c:v>
                </c:pt>
                <c:pt idx="5">
                  <c:v>2.0840000000000001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19-B84C-BC4E-A4184F530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VCPO_EziG2_untreated!$A$405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VCPO_Amino_PlasmaR2!$Q$2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VCPO_Amino_PlasmaR2!$Q$3:$Q$8</c:f>
              <c:numCache>
                <c:formatCode>General</c:formatCode>
                <c:ptCount val="6"/>
                <c:pt idx="0">
                  <c:v>0.59599999999999997</c:v>
                </c:pt>
                <c:pt idx="1">
                  <c:v>0.71499999999999997</c:v>
                </c:pt>
                <c:pt idx="2">
                  <c:v>0.85399999999999998</c:v>
                </c:pt>
                <c:pt idx="3">
                  <c:v>1.01</c:v>
                </c:pt>
                <c:pt idx="4">
                  <c:v>1.224</c:v>
                </c:pt>
                <c:pt idx="5">
                  <c:v>1.4139999999999999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15-B248-A19F-744657CE6A07}"/>
            </c:ext>
          </c:extLst>
        </c:ser>
        <c:ser>
          <c:idx val="1"/>
          <c:order val="1"/>
          <c:tx>
            <c:strRef>
              <c:f>VCPO_Amino_PlasmaR2!$R$2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VCPO_Amino_PlasmaR2!$R$3:$R$8</c:f>
              <c:numCache>
                <c:formatCode>General</c:formatCode>
                <c:ptCount val="6"/>
                <c:pt idx="0">
                  <c:v>0.59599999999999997</c:v>
                </c:pt>
                <c:pt idx="1">
                  <c:v>0.69599999999999995</c:v>
                </c:pt>
                <c:pt idx="2">
                  <c:v>0.83699999999999997</c:v>
                </c:pt>
                <c:pt idx="3">
                  <c:v>0.96899999999999997</c:v>
                </c:pt>
                <c:pt idx="4">
                  <c:v>1.1579999999999999</c:v>
                </c:pt>
                <c:pt idx="5">
                  <c:v>1.3240000000000001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15-B248-A19F-744657CE6A07}"/>
            </c:ext>
          </c:extLst>
        </c:ser>
        <c:ser>
          <c:idx val="2"/>
          <c:order val="2"/>
          <c:tx>
            <c:strRef>
              <c:f>VCPO_Amino_PlasmaR2!$S$2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VCPO_Amino_PlasmaR2!$S$3:$S$8</c:f>
              <c:numCache>
                <c:formatCode>General</c:formatCode>
                <c:ptCount val="6"/>
                <c:pt idx="0">
                  <c:v>0.628</c:v>
                </c:pt>
                <c:pt idx="1">
                  <c:v>0.74299999999999999</c:v>
                </c:pt>
                <c:pt idx="2">
                  <c:v>0.89100000000000001</c:v>
                </c:pt>
                <c:pt idx="3">
                  <c:v>1.0760000000000001</c:v>
                </c:pt>
                <c:pt idx="4">
                  <c:v>1.3169999999999999</c:v>
                </c:pt>
                <c:pt idx="5">
                  <c:v>1.4510000000000001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15-B248-A19F-744657CE6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VCPO_Amino_PlasmaR2!$A$405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VCPO_EziG2_P1!$Q$2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VCPO_EziG2_P1!$Q$3:$Q$8</c:f>
              <c:numCache>
                <c:formatCode>General</c:formatCode>
                <c:ptCount val="6"/>
                <c:pt idx="0">
                  <c:v>0.64100000000000001</c:v>
                </c:pt>
                <c:pt idx="1">
                  <c:v>0.71799999999999997</c:v>
                </c:pt>
                <c:pt idx="2">
                  <c:v>0.83299999999999996</c:v>
                </c:pt>
                <c:pt idx="3">
                  <c:v>0.94599999999999995</c:v>
                </c:pt>
                <c:pt idx="4">
                  <c:v>1.1279999999999999</c:v>
                </c:pt>
                <c:pt idx="5">
                  <c:v>1.306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A-9C4D-8353-0295200B4EA1}"/>
            </c:ext>
          </c:extLst>
        </c:ser>
        <c:ser>
          <c:idx val="1"/>
          <c:order val="1"/>
          <c:tx>
            <c:strRef>
              <c:f>VCPO_EziG2_P1!$R$2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VCPO_EziG2_P1!$R$3:$R$8</c:f>
              <c:numCache>
                <c:formatCode>General</c:formatCode>
                <c:ptCount val="6"/>
                <c:pt idx="0">
                  <c:v>0.66400000000000003</c:v>
                </c:pt>
                <c:pt idx="1">
                  <c:v>0.72399999999999998</c:v>
                </c:pt>
                <c:pt idx="2">
                  <c:v>0.81399999999999995</c:v>
                </c:pt>
                <c:pt idx="3">
                  <c:v>0.94299999999999995</c:v>
                </c:pt>
                <c:pt idx="4">
                  <c:v>1.093</c:v>
                </c:pt>
                <c:pt idx="5">
                  <c:v>1.224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A-9C4D-8353-0295200B4EA1}"/>
            </c:ext>
          </c:extLst>
        </c:ser>
        <c:ser>
          <c:idx val="2"/>
          <c:order val="2"/>
          <c:tx>
            <c:strRef>
              <c:f>VCPO_EziG2_P1!$S$2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VCPO_EziG2_P1!$S$3:$S$8</c:f>
              <c:numCache>
                <c:formatCode>General</c:formatCode>
                <c:ptCount val="6"/>
                <c:pt idx="0">
                  <c:v>0.67</c:v>
                </c:pt>
                <c:pt idx="1">
                  <c:v>0.69599999999999995</c:v>
                </c:pt>
                <c:pt idx="2">
                  <c:v>0.82</c:v>
                </c:pt>
                <c:pt idx="3">
                  <c:v>0.96099999999999997</c:v>
                </c:pt>
                <c:pt idx="4">
                  <c:v>1.119</c:v>
                </c:pt>
                <c:pt idx="5">
                  <c:v>1.2889999999999999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2A-9C4D-8353-0295200B4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VCPO_EziG2_P1!$A$405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VCPO_EziG2_P2!$Q$2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VCPO_EziG2_P2!$Q$3:$Q$8</c:f>
              <c:numCache>
                <c:formatCode>General</c:formatCode>
                <c:ptCount val="6"/>
                <c:pt idx="0">
                  <c:v>0.63900000000000001</c:v>
                </c:pt>
                <c:pt idx="1">
                  <c:v>0.73699999999999999</c:v>
                </c:pt>
                <c:pt idx="2">
                  <c:v>0.877</c:v>
                </c:pt>
                <c:pt idx="3">
                  <c:v>1.091</c:v>
                </c:pt>
                <c:pt idx="4">
                  <c:v>1.294</c:v>
                </c:pt>
                <c:pt idx="5">
                  <c:v>1.613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F-5C47-81C8-1B8056A23734}"/>
            </c:ext>
          </c:extLst>
        </c:ser>
        <c:ser>
          <c:idx val="1"/>
          <c:order val="1"/>
          <c:tx>
            <c:strRef>
              <c:f>VCPO_EziG2_P2!$R$2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VCPO_EziG2_P2!$R$3:$R$8</c:f>
              <c:numCache>
                <c:formatCode>General</c:formatCode>
                <c:ptCount val="6"/>
                <c:pt idx="0">
                  <c:v>0.64700000000000002</c:v>
                </c:pt>
                <c:pt idx="1">
                  <c:v>0.751</c:v>
                </c:pt>
                <c:pt idx="2">
                  <c:v>0.85599999999999998</c:v>
                </c:pt>
                <c:pt idx="3">
                  <c:v>1.0149999999999999</c:v>
                </c:pt>
                <c:pt idx="4">
                  <c:v>1.165</c:v>
                </c:pt>
                <c:pt idx="5">
                  <c:v>1.425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DF-5C47-81C8-1B8056A23734}"/>
            </c:ext>
          </c:extLst>
        </c:ser>
        <c:ser>
          <c:idx val="2"/>
          <c:order val="2"/>
          <c:tx>
            <c:strRef>
              <c:f>VCPO_EziG2_P2!$S$2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VCPO_EziG2_P2!$S$3:$S$8</c:f>
              <c:numCache>
                <c:formatCode>General</c:formatCode>
                <c:ptCount val="6"/>
                <c:pt idx="0">
                  <c:v>0.66200000000000003</c:v>
                </c:pt>
                <c:pt idx="1">
                  <c:v>0.749</c:v>
                </c:pt>
                <c:pt idx="2">
                  <c:v>0.86899999999999999</c:v>
                </c:pt>
                <c:pt idx="3">
                  <c:v>1.0880000000000001</c:v>
                </c:pt>
                <c:pt idx="4">
                  <c:v>1.3089999999999999</c:v>
                </c:pt>
                <c:pt idx="5">
                  <c:v>1.56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DF-5C47-81C8-1B8056A23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VCPO_EziG2_P2!$A$405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VCPO_EziG2_P3!$Q$2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VCPO_EziG2_P3!$Q$3:$Q$8</c:f>
              <c:numCache>
                <c:formatCode>General</c:formatCode>
                <c:ptCount val="6"/>
                <c:pt idx="0">
                  <c:v>0.65900000000000003</c:v>
                </c:pt>
                <c:pt idx="1">
                  <c:v>0.78</c:v>
                </c:pt>
                <c:pt idx="2">
                  <c:v>0.90900000000000003</c:v>
                </c:pt>
                <c:pt idx="3">
                  <c:v>1.0760000000000001</c:v>
                </c:pt>
                <c:pt idx="4">
                  <c:v>1.337</c:v>
                </c:pt>
                <c:pt idx="5">
                  <c:v>1.633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B4-1046-B31D-AA517D57E84E}"/>
            </c:ext>
          </c:extLst>
        </c:ser>
        <c:ser>
          <c:idx val="1"/>
          <c:order val="1"/>
          <c:tx>
            <c:strRef>
              <c:f>VCPO_EziG2_P3!$R$2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VCPO_EziG2_P3!$R$3:$R$8</c:f>
              <c:numCache>
                <c:formatCode>General</c:formatCode>
                <c:ptCount val="6"/>
                <c:pt idx="0">
                  <c:v>0.67</c:v>
                </c:pt>
                <c:pt idx="1">
                  <c:v>0.79300000000000004</c:v>
                </c:pt>
                <c:pt idx="2">
                  <c:v>0.92500000000000004</c:v>
                </c:pt>
                <c:pt idx="3">
                  <c:v>1.0780000000000001</c:v>
                </c:pt>
                <c:pt idx="4">
                  <c:v>1.3</c:v>
                </c:pt>
                <c:pt idx="5">
                  <c:v>1.631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B4-1046-B31D-AA517D57E84E}"/>
            </c:ext>
          </c:extLst>
        </c:ser>
        <c:ser>
          <c:idx val="2"/>
          <c:order val="2"/>
          <c:tx>
            <c:strRef>
              <c:f>VCPO_EziG2_P3!$S$2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VCPO_EziG2_P3!$S$3:$S$8</c:f>
              <c:numCache>
                <c:formatCode>General</c:formatCode>
                <c:ptCount val="6"/>
                <c:pt idx="0">
                  <c:v>0.66900000000000004</c:v>
                </c:pt>
                <c:pt idx="1">
                  <c:v>0.81</c:v>
                </c:pt>
                <c:pt idx="2">
                  <c:v>0.94499999999999995</c:v>
                </c:pt>
                <c:pt idx="3">
                  <c:v>1.123</c:v>
                </c:pt>
                <c:pt idx="4">
                  <c:v>1.3340000000000001</c:v>
                </c:pt>
                <c:pt idx="5">
                  <c:v>1.6719999999999999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B4-1046-B31D-AA517D57E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VCPO_EziG2_P3!$A$405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VCPO_EziG3_untreated!$Q$2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VCPO_EziG3_untreated!$Q$3:$Q$8</c:f>
              <c:numCache>
                <c:formatCode>General</c:formatCode>
                <c:ptCount val="6"/>
                <c:pt idx="0">
                  <c:v>0.67700000000000005</c:v>
                </c:pt>
                <c:pt idx="1">
                  <c:v>0.80900000000000005</c:v>
                </c:pt>
                <c:pt idx="2">
                  <c:v>0.997</c:v>
                </c:pt>
                <c:pt idx="3">
                  <c:v>1.2589999999999999</c:v>
                </c:pt>
                <c:pt idx="4">
                  <c:v>1.5589999999999999</c:v>
                </c:pt>
                <c:pt idx="5">
                  <c:v>2.0590000000000002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A6-AB4F-B730-2A508C9F2D91}"/>
            </c:ext>
          </c:extLst>
        </c:ser>
        <c:ser>
          <c:idx val="1"/>
          <c:order val="1"/>
          <c:tx>
            <c:strRef>
              <c:f>VCPO_EziG3_untreated!$R$2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VCPO_EziG3_untreated!$R$3:$R$8</c:f>
              <c:numCache>
                <c:formatCode>General</c:formatCode>
                <c:ptCount val="6"/>
                <c:pt idx="0">
                  <c:v>0.67</c:v>
                </c:pt>
                <c:pt idx="1">
                  <c:v>0.78500000000000003</c:v>
                </c:pt>
                <c:pt idx="2">
                  <c:v>0.92100000000000004</c:v>
                </c:pt>
                <c:pt idx="3">
                  <c:v>1.123</c:v>
                </c:pt>
                <c:pt idx="4">
                  <c:v>1.3819999999999999</c:v>
                </c:pt>
                <c:pt idx="5">
                  <c:v>1.5629999999999999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A6-AB4F-B730-2A508C9F2D91}"/>
            </c:ext>
          </c:extLst>
        </c:ser>
        <c:ser>
          <c:idx val="2"/>
          <c:order val="2"/>
          <c:tx>
            <c:strRef>
              <c:f>VCPO_EziG3_untreated!$S$2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VCPO_EziG3_untreated!$S$3:$S$8</c:f>
              <c:numCache>
                <c:formatCode>General</c:formatCode>
                <c:ptCount val="6"/>
                <c:pt idx="0">
                  <c:v>0.69899999999999995</c:v>
                </c:pt>
                <c:pt idx="1">
                  <c:v>0.79</c:v>
                </c:pt>
                <c:pt idx="2">
                  <c:v>0.88100000000000001</c:v>
                </c:pt>
                <c:pt idx="3">
                  <c:v>1.04</c:v>
                </c:pt>
                <c:pt idx="4">
                  <c:v>1.3480000000000001</c:v>
                </c:pt>
                <c:pt idx="5">
                  <c:v>1.4830000000000001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A6-AB4F-B730-2A508C9F2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VCPO_EziG3_untreated!$A$405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VCPO_EziG3_P1!$Q$2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VCPO_EziG3_P1!$Q$3:$Q$8</c:f>
              <c:numCache>
                <c:formatCode>General</c:formatCode>
                <c:ptCount val="6"/>
                <c:pt idx="0">
                  <c:v>0.65600000000000003</c:v>
                </c:pt>
                <c:pt idx="1">
                  <c:v>0.78700000000000003</c:v>
                </c:pt>
                <c:pt idx="2">
                  <c:v>0.91900000000000004</c:v>
                </c:pt>
                <c:pt idx="3">
                  <c:v>1.0980000000000001</c:v>
                </c:pt>
                <c:pt idx="4">
                  <c:v>1.363</c:v>
                </c:pt>
                <c:pt idx="5">
                  <c:v>1.615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B9-A447-8DB4-8E8118F430E9}"/>
            </c:ext>
          </c:extLst>
        </c:ser>
        <c:ser>
          <c:idx val="1"/>
          <c:order val="1"/>
          <c:tx>
            <c:strRef>
              <c:f>VCPO_EziG3_P1!$R$2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VCPO_EziG3_P1!$R$3:$R$8</c:f>
              <c:numCache>
                <c:formatCode>General</c:formatCode>
                <c:ptCount val="6"/>
                <c:pt idx="0">
                  <c:v>0.66600000000000004</c:v>
                </c:pt>
                <c:pt idx="1">
                  <c:v>0.75600000000000001</c:v>
                </c:pt>
                <c:pt idx="2">
                  <c:v>0.86499999999999999</c:v>
                </c:pt>
                <c:pt idx="3">
                  <c:v>0.99099999999999999</c:v>
                </c:pt>
                <c:pt idx="4">
                  <c:v>1.2290000000000001</c:v>
                </c:pt>
                <c:pt idx="5">
                  <c:v>1.3879999999999999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B9-A447-8DB4-8E8118F430E9}"/>
            </c:ext>
          </c:extLst>
        </c:ser>
        <c:ser>
          <c:idx val="2"/>
          <c:order val="2"/>
          <c:tx>
            <c:strRef>
              <c:f>VCPO_EziG3_P1!$S$2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VCPO_EziG3_P1!$S$3:$S$8</c:f>
              <c:numCache>
                <c:formatCode>General</c:formatCode>
                <c:ptCount val="6"/>
                <c:pt idx="0">
                  <c:v>0.67</c:v>
                </c:pt>
                <c:pt idx="1">
                  <c:v>0.80400000000000005</c:v>
                </c:pt>
                <c:pt idx="2">
                  <c:v>0.88500000000000001</c:v>
                </c:pt>
                <c:pt idx="3">
                  <c:v>1.0920000000000001</c:v>
                </c:pt>
                <c:pt idx="4">
                  <c:v>1.292</c:v>
                </c:pt>
                <c:pt idx="5">
                  <c:v>1.5109999999999999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B9-A447-8DB4-8E8118F43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VCPO_EziG3_P1!$A$405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VCPO_EziG3_P2!$Q$2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VCPO_EziG3_P2!$Q$3:$Q$8</c:f>
              <c:numCache>
                <c:formatCode>General</c:formatCode>
                <c:ptCount val="6"/>
                <c:pt idx="0">
                  <c:v>0.63900000000000001</c:v>
                </c:pt>
                <c:pt idx="1">
                  <c:v>0.78300000000000003</c:v>
                </c:pt>
                <c:pt idx="2">
                  <c:v>0.95299999999999996</c:v>
                </c:pt>
                <c:pt idx="3">
                  <c:v>1.1459999999999999</c:v>
                </c:pt>
                <c:pt idx="4">
                  <c:v>1.365</c:v>
                </c:pt>
                <c:pt idx="5">
                  <c:v>1.7549999999999999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A-3F49-85E0-F4B0D57D21DB}"/>
            </c:ext>
          </c:extLst>
        </c:ser>
        <c:ser>
          <c:idx val="1"/>
          <c:order val="1"/>
          <c:tx>
            <c:strRef>
              <c:f>VCPO_EziG3_P2!$R$2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VCPO_EziG3_P2!$R$3:$R$8</c:f>
              <c:numCache>
                <c:formatCode>General</c:formatCode>
                <c:ptCount val="6"/>
                <c:pt idx="0">
                  <c:v>0.66400000000000003</c:v>
                </c:pt>
                <c:pt idx="1">
                  <c:v>0.74399999999999999</c:v>
                </c:pt>
                <c:pt idx="2">
                  <c:v>0.87</c:v>
                </c:pt>
                <c:pt idx="3">
                  <c:v>1.008</c:v>
                </c:pt>
                <c:pt idx="4">
                  <c:v>1.194</c:v>
                </c:pt>
                <c:pt idx="5">
                  <c:v>1.407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6A-3F49-85E0-F4B0D57D21DB}"/>
            </c:ext>
          </c:extLst>
        </c:ser>
        <c:ser>
          <c:idx val="2"/>
          <c:order val="2"/>
          <c:tx>
            <c:strRef>
              <c:f>VCPO_EziG3_P2!$S$2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VCPO_EziG3_P2!$S$3:$S$8</c:f>
              <c:numCache>
                <c:formatCode>General</c:formatCode>
                <c:ptCount val="6"/>
                <c:pt idx="0">
                  <c:v>0.66500000000000004</c:v>
                </c:pt>
                <c:pt idx="1">
                  <c:v>0.77200000000000002</c:v>
                </c:pt>
                <c:pt idx="2">
                  <c:v>0.96499999999999997</c:v>
                </c:pt>
                <c:pt idx="3">
                  <c:v>1.0669999999999999</c:v>
                </c:pt>
                <c:pt idx="4">
                  <c:v>1.2809999999999999</c:v>
                </c:pt>
                <c:pt idx="5">
                  <c:v>1.611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6A-3F49-85E0-F4B0D57D2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VCPO_EziG3_P2!$A$405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VCPO_EziG3_P3!$Q$2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VCPO_EziG3_P3!$Q$3:$Q$8</c:f>
              <c:numCache>
                <c:formatCode>General</c:formatCode>
                <c:ptCount val="6"/>
                <c:pt idx="0">
                  <c:v>0.65400000000000003</c:v>
                </c:pt>
                <c:pt idx="1">
                  <c:v>0.77</c:v>
                </c:pt>
                <c:pt idx="2">
                  <c:v>0.84299999999999997</c:v>
                </c:pt>
                <c:pt idx="3">
                  <c:v>1.0049999999999999</c:v>
                </c:pt>
                <c:pt idx="4">
                  <c:v>1.196</c:v>
                </c:pt>
                <c:pt idx="5">
                  <c:v>1.383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7-7D48-B42E-FDD80396FFDF}"/>
            </c:ext>
          </c:extLst>
        </c:ser>
        <c:ser>
          <c:idx val="1"/>
          <c:order val="1"/>
          <c:tx>
            <c:strRef>
              <c:f>VCPO_EziG3_P3!$R$2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VCPO_EziG3_P3!$R$3:$R$8</c:f>
              <c:numCache>
                <c:formatCode>General</c:formatCode>
                <c:ptCount val="6"/>
                <c:pt idx="0">
                  <c:v>0.63500000000000001</c:v>
                </c:pt>
                <c:pt idx="1">
                  <c:v>0.76600000000000001</c:v>
                </c:pt>
                <c:pt idx="2">
                  <c:v>0.79700000000000004</c:v>
                </c:pt>
                <c:pt idx="3">
                  <c:v>0.94099999999999995</c:v>
                </c:pt>
                <c:pt idx="4">
                  <c:v>1.1220000000000001</c:v>
                </c:pt>
                <c:pt idx="5">
                  <c:v>1.3220000000000001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D7-7D48-B42E-FDD80396FFDF}"/>
            </c:ext>
          </c:extLst>
        </c:ser>
        <c:ser>
          <c:idx val="2"/>
          <c:order val="2"/>
          <c:tx>
            <c:strRef>
              <c:f>VCPO_EziG3_P3!$S$2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VCPO_EziG3_P3!$S$3:$S$8</c:f>
              <c:numCache>
                <c:formatCode>General</c:formatCode>
                <c:ptCount val="6"/>
                <c:pt idx="0">
                  <c:v>0.67</c:v>
                </c:pt>
                <c:pt idx="1">
                  <c:v>0.77200000000000002</c:v>
                </c:pt>
                <c:pt idx="2">
                  <c:v>0.84099999999999997</c:v>
                </c:pt>
                <c:pt idx="3">
                  <c:v>1.02</c:v>
                </c:pt>
                <c:pt idx="4">
                  <c:v>1.1539999999999999</c:v>
                </c:pt>
                <c:pt idx="5">
                  <c:v>1.3759999999999999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D7-7D48-B42E-FDD80396F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VCPO_EziG3_P3!$A$405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EziG_Together!$J$12:$J$14</c:f>
                <c:numCache>
                  <c:formatCode>General</c:formatCode>
                  <c:ptCount val="3"/>
                  <c:pt idx="0">
                    <c:v>14.860423095432699</c:v>
                  </c:pt>
                  <c:pt idx="1">
                    <c:v>10.941353509740999</c:v>
                  </c:pt>
                  <c:pt idx="2">
                    <c:v>8.7041927591189463</c:v>
                  </c:pt>
                </c:numCache>
              </c:numRef>
            </c:plus>
            <c:minus>
              <c:numRef>
                <c:f>EziG_Together!$J$12:$J$14</c:f>
                <c:numCache>
                  <c:formatCode>General</c:formatCode>
                  <c:ptCount val="3"/>
                  <c:pt idx="0">
                    <c:v>14.860423095432699</c:v>
                  </c:pt>
                  <c:pt idx="1">
                    <c:v>10.941353509740999</c:v>
                  </c:pt>
                  <c:pt idx="2">
                    <c:v>8.7041927591189463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EziG_Together!$H$12:$H$14</c:f>
              <c:strCache>
                <c:ptCount val="3"/>
                <c:pt idx="0">
                  <c:v>EziG1</c:v>
                </c:pt>
                <c:pt idx="1">
                  <c:v>EziG2</c:v>
                </c:pt>
                <c:pt idx="2">
                  <c:v>EziG3</c:v>
                </c:pt>
              </c:strCache>
            </c:strRef>
          </c:cat>
          <c:val>
            <c:numRef>
              <c:f>EziG_Together!$I$12:$I$14</c:f>
              <c:numCache>
                <c:formatCode>General</c:formatCode>
                <c:ptCount val="3"/>
                <c:pt idx="0">
                  <c:v>57.021743905117511</c:v>
                </c:pt>
                <c:pt idx="1">
                  <c:v>65.151400358613031</c:v>
                </c:pt>
                <c:pt idx="2">
                  <c:v>79.201528528944962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F-E946-BF1B-B2F23CCEE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921583"/>
        <c:axId val="2093222063"/>
      </c:barChart>
      <c:catAx>
        <c:axId val="2093921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3222063"/>
        <c:crosses val="autoZero"/>
        <c:auto val="1"/>
        <c:lblAlgn val="ctr"/>
        <c:lblOffset val="100"/>
        <c:noMultiLvlLbl val="0"/>
      </c:catAx>
      <c:valAx>
        <c:axId val="209322206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3921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VCPO_all_beads!$G$23:$G$28</c:f>
                <c:numCache>
                  <c:formatCode>General</c:formatCode>
                  <c:ptCount val="6"/>
                  <c:pt idx="0">
                    <c:v>6.4344983000255196</c:v>
                  </c:pt>
                  <c:pt idx="1">
                    <c:v>6.1767363413227816</c:v>
                  </c:pt>
                  <c:pt idx="2">
                    <c:v>4.0346727481036924</c:v>
                  </c:pt>
                  <c:pt idx="3">
                    <c:v>6.2385459633734506</c:v>
                  </c:pt>
                  <c:pt idx="4">
                    <c:v>5.53658927610799</c:v>
                  </c:pt>
                  <c:pt idx="5">
                    <c:v>4.4157308961946073</c:v>
                  </c:pt>
                </c:numCache>
              </c:numRef>
            </c:plus>
            <c:minus>
              <c:numRef>
                <c:f>VCPO_all_beads!$G$23:$G$28</c:f>
                <c:numCache>
                  <c:formatCode>General</c:formatCode>
                  <c:ptCount val="6"/>
                  <c:pt idx="0">
                    <c:v>6.4344983000255196</c:v>
                  </c:pt>
                  <c:pt idx="1">
                    <c:v>6.1767363413227816</c:v>
                  </c:pt>
                  <c:pt idx="2">
                    <c:v>4.0346727481036924</c:v>
                  </c:pt>
                  <c:pt idx="3">
                    <c:v>6.2385459633734506</c:v>
                  </c:pt>
                  <c:pt idx="4">
                    <c:v>5.53658927610799</c:v>
                  </c:pt>
                  <c:pt idx="5">
                    <c:v>4.4157308961946073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VCPO_all_beads!$E$23:$E$28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VCPO_all_beads!$F$23:$F$28</c:f>
              <c:numCache>
                <c:formatCode>General</c:formatCode>
                <c:ptCount val="6"/>
                <c:pt idx="0">
                  <c:v>98.116109188773535</c:v>
                </c:pt>
                <c:pt idx="1">
                  <c:v>86.296370697736677</c:v>
                </c:pt>
                <c:pt idx="2">
                  <c:v>101.19957970929896</c:v>
                </c:pt>
                <c:pt idx="3">
                  <c:v>84.104731470982372</c:v>
                </c:pt>
                <c:pt idx="4">
                  <c:v>99.080672121052203</c:v>
                </c:pt>
                <c:pt idx="5">
                  <c:v>99.949929066177063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6-6148-8D5A-22149E7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684559"/>
        <c:axId val="1723807999"/>
      </c:barChart>
      <c:catAx>
        <c:axId val="17216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807999"/>
        <c:crosses val="autoZero"/>
        <c:auto val="1"/>
        <c:lblAlgn val="ctr"/>
        <c:lblOffset val="100"/>
        <c:noMultiLvlLbl val="0"/>
      </c:catAx>
      <c:valAx>
        <c:axId val="172380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resdiual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168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VCPO_Amino_PlasmaR3!$Q$2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VCPO_Amino_PlasmaR3!$Q$3:$Q$8</c:f>
              <c:numCache>
                <c:formatCode>General</c:formatCode>
                <c:ptCount val="6"/>
                <c:pt idx="0">
                  <c:v>0.60399999999999998</c:v>
                </c:pt>
                <c:pt idx="1">
                  <c:v>0.70599999999999996</c:v>
                </c:pt>
                <c:pt idx="2">
                  <c:v>0.82199999999999995</c:v>
                </c:pt>
                <c:pt idx="3">
                  <c:v>0.97899999999999998</c:v>
                </c:pt>
                <c:pt idx="4">
                  <c:v>1.179</c:v>
                </c:pt>
                <c:pt idx="5">
                  <c:v>1.371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17-C74A-941C-B0349FA3F388}"/>
            </c:ext>
          </c:extLst>
        </c:ser>
        <c:ser>
          <c:idx val="1"/>
          <c:order val="1"/>
          <c:tx>
            <c:strRef>
              <c:f>VCPO_Amino_PlasmaR3!$R$2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VCPO_Amino_PlasmaR3!$R$3:$R$8</c:f>
              <c:numCache>
                <c:formatCode>General</c:formatCode>
                <c:ptCount val="6"/>
                <c:pt idx="0">
                  <c:v>0.59899999999999998</c:v>
                </c:pt>
                <c:pt idx="1">
                  <c:v>0.70199999999999996</c:v>
                </c:pt>
                <c:pt idx="2">
                  <c:v>0.85099999999999998</c:v>
                </c:pt>
                <c:pt idx="3">
                  <c:v>1.0189999999999999</c:v>
                </c:pt>
                <c:pt idx="4">
                  <c:v>1.1910000000000001</c:v>
                </c:pt>
                <c:pt idx="5">
                  <c:v>1.389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17-C74A-941C-B0349FA3F388}"/>
            </c:ext>
          </c:extLst>
        </c:ser>
        <c:ser>
          <c:idx val="2"/>
          <c:order val="2"/>
          <c:tx>
            <c:strRef>
              <c:f>VCPO_Amino_PlasmaR3!$S$2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VCPO_Amino_PlasmaR3!$S$3:$S$8</c:f>
              <c:numCache>
                <c:formatCode>General</c:formatCode>
                <c:ptCount val="6"/>
                <c:pt idx="0">
                  <c:v>0.623</c:v>
                </c:pt>
                <c:pt idx="1">
                  <c:v>0.74099999999999999</c:v>
                </c:pt>
                <c:pt idx="2">
                  <c:v>0.84199999999999997</c:v>
                </c:pt>
                <c:pt idx="3">
                  <c:v>0.98099999999999998</c:v>
                </c:pt>
                <c:pt idx="4">
                  <c:v>1.1519999999999999</c:v>
                </c:pt>
                <c:pt idx="5">
                  <c:v>1.2849999999999999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17-C74A-941C-B0349FA3F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VCPO_Amino_PlasmaR3!$A$405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VCPO_DVB_untreated!$Q$2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VCPO_DVB_untreated!$Q$3:$Q$8</c:f>
              <c:numCache>
                <c:formatCode>General</c:formatCode>
                <c:ptCount val="6"/>
                <c:pt idx="0">
                  <c:v>0.61799999999999999</c:v>
                </c:pt>
                <c:pt idx="1">
                  <c:v>0.68</c:v>
                </c:pt>
                <c:pt idx="2">
                  <c:v>0.745</c:v>
                </c:pt>
                <c:pt idx="3">
                  <c:v>0.82299999999999995</c:v>
                </c:pt>
                <c:pt idx="4">
                  <c:v>0.94</c:v>
                </c:pt>
                <c:pt idx="5">
                  <c:v>1.077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81-7344-8211-009CEF086437}"/>
            </c:ext>
          </c:extLst>
        </c:ser>
        <c:ser>
          <c:idx val="1"/>
          <c:order val="1"/>
          <c:tx>
            <c:strRef>
              <c:f>VCPO_DVB_untreated!$R$2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VCPO_DVB_untreated!$R$3:$R$8</c:f>
              <c:numCache>
                <c:formatCode>General</c:formatCode>
                <c:ptCount val="6"/>
                <c:pt idx="0">
                  <c:v>0.626</c:v>
                </c:pt>
                <c:pt idx="1">
                  <c:v>0.69099999999999995</c:v>
                </c:pt>
                <c:pt idx="2">
                  <c:v>0.77</c:v>
                </c:pt>
                <c:pt idx="3">
                  <c:v>0.82199999999999995</c:v>
                </c:pt>
                <c:pt idx="4">
                  <c:v>0.95499999999999996</c:v>
                </c:pt>
                <c:pt idx="5">
                  <c:v>1.0780000000000001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81-7344-8211-009CEF086437}"/>
            </c:ext>
          </c:extLst>
        </c:ser>
        <c:ser>
          <c:idx val="2"/>
          <c:order val="2"/>
          <c:tx>
            <c:strRef>
              <c:f>VCPO_DVB_untreated!$S$2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VCPO_DVB_untreated!$S$3:$S$8</c:f>
              <c:numCache>
                <c:formatCode>General</c:formatCode>
                <c:ptCount val="6"/>
                <c:pt idx="0">
                  <c:v>0.67400000000000004</c:v>
                </c:pt>
                <c:pt idx="1">
                  <c:v>0.71</c:v>
                </c:pt>
                <c:pt idx="2">
                  <c:v>0.78400000000000003</c:v>
                </c:pt>
                <c:pt idx="3">
                  <c:v>0.88900000000000001</c:v>
                </c:pt>
                <c:pt idx="4">
                  <c:v>1.018</c:v>
                </c:pt>
                <c:pt idx="5">
                  <c:v>1.157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81-7344-8211-009CEF086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VCPO_DVB_untreated!$A$405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VCPO_DVB_PlasmaR1!$Q$2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VCPO_DVB_PlasmaR1!$Q$3:$Q$8</c:f>
              <c:numCache>
                <c:formatCode>General</c:formatCode>
                <c:ptCount val="6"/>
                <c:pt idx="0">
                  <c:v>0.65100000000000002</c:v>
                </c:pt>
                <c:pt idx="1">
                  <c:v>0.69199999999999995</c:v>
                </c:pt>
                <c:pt idx="2">
                  <c:v>0.78600000000000003</c:v>
                </c:pt>
                <c:pt idx="3">
                  <c:v>0.878</c:v>
                </c:pt>
                <c:pt idx="4">
                  <c:v>0.99399999999999999</c:v>
                </c:pt>
                <c:pt idx="5">
                  <c:v>1.1180000000000001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9D-5945-AB63-99549E6F46FA}"/>
            </c:ext>
          </c:extLst>
        </c:ser>
        <c:ser>
          <c:idx val="1"/>
          <c:order val="1"/>
          <c:tx>
            <c:strRef>
              <c:f>VCPO_DVB_PlasmaR1!$R$2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VCPO_DVB_PlasmaR1!$R$3:$R$8</c:f>
              <c:numCache>
                <c:formatCode>General</c:formatCode>
                <c:ptCount val="6"/>
                <c:pt idx="0">
                  <c:v>0.66100000000000003</c:v>
                </c:pt>
                <c:pt idx="1">
                  <c:v>0.70199999999999996</c:v>
                </c:pt>
                <c:pt idx="2">
                  <c:v>0.78400000000000003</c:v>
                </c:pt>
                <c:pt idx="3">
                  <c:v>0.84699999999999998</c:v>
                </c:pt>
                <c:pt idx="4">
                  <c:v>0.95099999999999996</c:v>
                </c:pt>
                <c:pt idx="5">
                  <c:v>1.0429999999999999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9D-5945-AB63-99549E6F46FA}"/>
            </c:ext>
          </c:extLst>
        </c:ser>
        <c:ser>
          <c:idx val="2"/>
          <c:order val="2"/>
          <c:tx>
            <c:strRef>
              <c:f>VCPO_DVB_PlasmaR1!$S$2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VCPO_DVB_PlasmaR1!$S$3:$S$8</c:f>
              <c:numCache>
                <c:formatCode>General</c:formatCode>
                <c:ptCount val="6"/>
                <c:pt idx="0">
                  <c:v>0.66100000000000003</c:v>
                </c:pt>
                <c:pt idx="1">
                  <c:v>0.70599999999999996</c:v>
                </c:pt>
                <c:pt idx="2">
                  <c:v>0.77100000000000002</c:v>
                </c:pt>
                <c:pt idx="3">
                  <c:v>0.84699999999999998</c:v>
                </c:pt>
                <c:pt idx="4">
                  <c:v>0.93300000000000005</c:v>
                </c:pt>
                <c:pt idx="5">
                  <c:v>1.044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9D-5945-AB63-99549E6F4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VCPO_DVB_PlasmaR1!$A$405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VCPO_DVB_PlasmaR2!$Q$2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VCPO_DVB_PlasmaR2!$Q$3:$Q$8</c:f>
              <c:numCache>
                <c:formatCode>General</c:formatCode>
                <c:ptCount val="6"/>
                <c:pt idx="0">
                  <c:v>0.64500000000000002</c:v>
                </c:pt>
                <c:pt idx="1">
                  <c:v>0.69899999999999995</c:v>
                </c:pt>
                <c:pt idx="2">
                  <c:v>0.749</c:v>
                </c:pt>
                <c:pt idx="3">
                  <c:v>0.81699999999999995</c:v>
                </c:pt>
                <c:pt idx="4">
                  <c:v>0.90600000000000003</c:v>
                </c:pt>
                <c:pt idx="5">
                  <c:v>1.0069999999999999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C2-8640-A487-39A31F519C02}"/>
            </c:ext>
          </c:extLst>
        </c:ser>
        <c:ser>
          <c:idx val="1"/>
          <c:order val="1"/>
          <c:tx>
            <c:strRef>
              <c:f>VCPO_DVB_PlasmaR2!$R$2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VCPO_DVB_PlasmaR2!$R$3:$R$8</c:f>
              <c:numCache>
                <c:formatCode>General</c:formatCode>
                <c:ptCount val="6"/>
                <c:pt idx="0">
                  <c:v>0.65700000000000003</c:v>
                </c:pt>
                <c:pt idx="1">
                  <c:v>0.71299999999999997</c:v>
                </c:pt>
                <c:pt idx="2">
                  <c:v>0.78100000000000003</c:v>
                </c:pt>
                <c:pt idx="3">
                  <c:v>0.86099999999999999</c:v>
                </c:pt>
                <c:pt idx="4">
                  <c:v>0.93500000000000005</c:v>
                </c:pt>
                <c:pt idx="5">
                  <c:v>1.0349999999999999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C2-8640-A487-39A31F519C02}"/>
            </c:ext>
          </c:extLst>
        </c:ser>
        <c:ser>
          <c:idx val="2"/>
          <c:order val="2"/>
          <c:tx>
            <c:strRef>
              <c:f>VCPO_DVB_PlasmaR2!$S$2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VCPO_DVB_PlasmaR2!$S$3:$S$8</c:f>
              <c:numCache>
                <c:formatCode>General</c:formatCode>
                <c:ptCount val="6"/>
                <c:pt idx="0">
                  <c:v>0.64900000000000002</c:v>
                </c:pt>
                <c:pt idx="1">
                  <c:v>0.69699999999999995</c:v>
                </c:pt>
                <c:pt idx="2">
                  <c:v>0.75</c:v>
                </c:pt>
                <c:pt idx="3">
                  <c:v>0.80600000000000005</c:v>
                </c:pt>
                <c:pt idx="4">
                  <c:v>0.87</c:v>
                </c:pt>
                <c:pt idx="5">
                  <c:v>0.97099999999999997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C2-8640-A487-39A31F519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VCPO_DVB_PlasmaR2!$A$405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VCPO_DVB_PlasmaR3!$Q$2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VCPO_DVB_PlasmaR3!$Q$3:$Q$8</c:f>
              <c:numCache>
                <c:formatCode>General</c:formatCode>
                <c:ptCount val="6"/>
                <c:pt idx="0">
                  <c:v>0.64100000000000001</c:v>
                </c:pt>
                <c:pt idx="1">
                  <c:v>0.70099999999999996</c:v>
                </c:pt>
                <c:pt idx="2">
                  <c:v>0.75700000000000001</c:v>
                </c:pt>
                <c:pt idx="3">
                  <c:v>0.81799999999999995</c:v>
                </c:pt>
                <c:pt idx="4">
                  <c:v>0.89500000000000002</c:v>
                </c:pt>
                <c:pt idx="5">
                  <c:v>1.0009999999999999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20-A342-BA0D-67D632DB78F7}"/>
            </c:ext>
          </c:extLst>
        </c:ser>
        <c:ser>
          <c:idx val="1"/>
          <c:order val="1"/>
          <c:tx>
            <c:strRef>
              <c:f>VCPO_DVB_PlasmaR3!$R$2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VCPO_DVB_PlasmaR3!$R$3:$R$8</c:f>
              <c:numCache>
                <c:formatCode>General</c:formatCode>
                <c:ptCount val="6"/>
                <c:pt idx="0">
                  <c:v>0.64100000000000001</c:v>
                </c:pt>
                <c:pt idx="1">
                  <c:v>0.72099999999999997</c:v>
                </c:pt>
                <c:pt idx="2">
                  <c:v>0.81100000000000005</c:v>
                </c:pt>
                <c:pt idx="3">
                  <c:v>0.88600000000000001</c:v>
                </c:pt>
                <c:pt idx="4">
                  <c:v>0.99</c:v>
                </c:pt>
                <c:pt idx="5">
                  <c:v>1.117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20-A342-BA0D-67D632DB78F7}"/>
            </c:ext>
          </c:extLst>
        </c:ser>
        <c:ser>
          <c:idx val="2"/>
          <c:order val="2"/>
          <c:tx>
            <c:strRef>
              <c:f>VCPO_DVB_PlasmaR3!$S$2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VCPO_DVB_PlasmaR3!$S$3:$S$8</c:f>
              <c:numCache>
                <c:formatCode>General</c:formatCode>
                <c:ptCount val="6"/>
                <c:pt idx="0">
                  <c:v>0.63500000000000001</c:v>
                </c:pt>
                <c:pt idx="1">
                  <c:v>0.71399999999999997</c:v>
                </c:pt>
                <c:pt idx="2">
                  <c:v>0.77600000000000002</c:v>
                </c:pt>
                <c:pt idx="3">
                  <c:v>0.84599999999999997</c:v>
                </c:pt>
                <c:pt idx="4">
                  <c:v>0.93300000000000005</c:v>
                </c:pt>
                <c:pt idx="5">
                  <c:v>1.0349999999999999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20-A342-BA0D-67D632DB7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VCPO_DVB_PlasmaR3!$A$405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VCPO_Epoxy_untreated!$Q$2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VCPO_Epoxy_untreated!$Q$3:$Q$8</c:f>
              <c:numCache>
                <c:formatCode>General</c:formatCode>
                <c:ptCount val="6"/>
                <c:pt idx="0">
                  <c:v>0.61099999999999999</c:v>
                </c:pt>
                <c:pt idx="1">
                  <c:v>0.748</c:v>
                </c:pt>
                <c:pt idx="2">
                  <c:v>0.88600000000000001</c:v>
                </c:pt>
                <c:pt idx="3">
                  <c:v>1.0669999999999999</c:v>
                </c:pt>
                <c:pt idx="4">
                  <c:v>1.2669999999999999</c:v>
                </c:pt>
                <c:pt idx="5">
                  <c:v>1.5189999999999999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BB-3B4F-AEF8-58FAF2B218CF}"/>
            </c:ext>
          </c:extLst>
        </c:ser>
        <c:ser>
          <c:idx val="1"/>
          <c:order val="1"/>
          <c:tx>
            <c:strRef>
              <c:f>VCPO_Epoxy_untreated!$R$2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VCPO_Epoxy_untreated!$R$3:$R$8</c:f>
              <c:numCache>
                <c:formatCode>General</c:formatCode>
                <c:ptCount val="6"/>
                <c:pt idx="0">
                  <c:v>0.61799999999999999</c:v>
                </c:pt>
                <c:pt idx="1">
                  <c:v>0.78500000000000003</c:v>
                </c:pt>
                <c:pt idx="2">
                  <c:v>0.96699999999999997</c:v>
                </c:pt>
                <c:pt idx="3">
                  <c:v>1.1779999999999999</c:v>
                </c:pt>
                <c:pt idx="4">
                  <c:v>1.3320000000000001</c:v>
                </c:pt>
                <c:pt idx="5">
                  <c:v>1.6080000000000001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B-3B4F-AEF8-58FAF2B218CF}"/>
            </c:ext>
          </c:extLst>
        </c:ser>
        <c:ser>
          <c:idx val="2"/>
          <c:order val="2"/>
          <c:tx>
            <c:strRef>
              <c:f>VCPO_Epoxy_untreated!$S$2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VCPO_Epoxy_untreated!$S$3:$S$8</c:f>
              <c:numCache>
                <c:formatCode>General</c:formatCode>
                <c:ptCount val="6"/>
                <c:pt idx="0">
                  <c:v>0.64600000000000002</c:v>
                </c:pt>
                <c:pt idx="1">
                  <c:v>0.78100000000000003</c:v>
                </c:pt>
                <c:pt idx="2">
                  <c:v>0.94799999999999995</c:v>
                </c:pt>
                <c:pt idx="3">
                  <c:v>1.1739999999999999</c:v>
                </c:pt>
                <c:pt idx="4">
                  <c:v>1.373</c:v>
                </c:pt>
                <c:pt idx="5">
                  <c:v>1.6120000000000001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BB-3B4F-AEF8-58FAF2B21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VCPO_Epoxy_untreated!$A$405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ACC4EA8-1798-2F40-96B2-66EB4CFC18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0AF211F-D8BC-D74D-B20B-3333537A2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152ECA-928E-7241-97B3-133CD36AF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5B5DBF8-5CF4-534C-A23D-3C832D4362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200C39-7CA9-6A4B-A05D-9F6E06FD5E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376499B-672B-A342-91B9-0EF46D6F6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8F73890-70AB-5347-AA0B-774DF3827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F06064-2C48-1346-B6F3-E35FED1427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BB47C89-4FFB-974C-9FF6-DD0AFF4EC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25D5C91-6377-DF48-8763-855550C75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6A5436B-EDCC-ED48-AB32-1388D1DB9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2DEE8B2-184F-554B-AD36-B7028ADF74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784CE80-04A1-1C4C-85F4-27887D66A7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5954ED3-D453-E747-A235-40BBFD73F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5F68FC8-DAB0-1E4A-83A2-9F56E85058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341036-D1DC-544C-A331-8290F863C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C079E8B-11E8-D04F-9B13-D5359EF26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25CC63-FBEB-B14A-93BD-0AD6A1F21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3CD397-0C99-084F-B1FD-1FC1303B0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82CDF3-C607-E042-9CB0-318627A72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7517251-8860-4A40-AB7F-03E2C59C01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62844DD-24CB-514F-99D1-FA21282E2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C6D3D26-C35F-9B4A-8251-001851A33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EAB5E14-22EA-0E4E-A686-CED3A4CEC3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9A8FC8-A493-AD41-92E4-169B24331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B989A09-98AE-4A46-95FF-E26094572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0B4E4FA-9444-1644-B8E0-F1431889C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6B63056-814A-854A-AB24-ABE0726EB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60ED9B5-EC70-4844-B0D8-96AC7A57E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3647DB5-54C7-364C-8789-A8D721E87C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793750</xdr:colOff>
      <xdr:row>15</xdr:row>
      <xdr:rowOff>19050</xdr:rowOff>
    </xdr:from>
    <xdr:to>
      <xdr:col>12</xdr:col>
      <xdr:colOff>412750</xdr:colOff>
      <xdr:row>28</xdr:row>
      <xdr:rowOff>120650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FFF3C0E-D247-1E41-B741-9417FCCF8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22</xdr:row>
      <xdr:rowOff>19050</xdr:rowOff>
    </xdr:from>
    <xdr:to>
      <xdr:col>14</xdr:col>
      <xdr:colOff>0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5A5650-60EE-4C48-ABE4-B1A0700B6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6FE83AA-1E0F-A346-9D5D-A1FFA7FA3D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CA5A6F2-B0E4-7947-AEF5-482722A3F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B53BD91-F0E7-434F-8AC5-7C3E91E9B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BE82DFA-763D-A34F-AB1A-0E60EFD8A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3932788-EF52-4E42-A25E-7EC51F8A0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DCBE88A-509D-7E44-A0EC-BEEE6E103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20889-75DE-274D-A905-FA397FB730C4}">
  <dimension ref="A1:S23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0.48599999999999999</v>
      </c>
      <c r="C2" s="47">
        <v>0.48899999999999999</v>
      </c>
      <c r="D2" s="47">
        <v>0.51100000000000001</v>
      </c>
      <c r="E2" s="47">
        <v>4.5999999999999999E-2</v>
      </c>
      <c r="F2" s="47">
        <v>4.7E-2</v>
      </c>
      <c r="G2" s="47">
        <v>4.8000000000000001E-2</v>
      </c>
      <c r="H2" s="47">
        <v>4.8000000000000001E-2</v>
      </c>
      <c r="I2" s="47">
        <v>4.8000000000000001E-2</v>
      </c>
      <c r="J2" s="47">
        <v>4.8000000000000001E-2</v>
      </c>
      <c r="K2" s="47">
        <v>4.7E-2</v>
      </c>
      <c r="L2" s="47">
        <v>4.5999999999999999E-2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4.5999999999999999E-2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0.48599999999999999</v>
      </c>
      <c r="R3" s="44">
        <f>C2</f>
        <v>0.48899999999999999</v>
      </c>
      <c r="S3" s="44">
        <f>D2</f>
        <v>0.51100000000000001</v>
      </c>
    </row>
    <row r="4" spans="1:19" x14ac:dyDescent="0.2">
      <c r="P4" s="45">
        <v>120</v>
      </c>
      <c r="Q4" s="44">
        <f>E6</f>
        <v>0.57699999999999996</v>
      </c>
      <c r="R4" s="44">
        <f>F6</f>
        <v>0.59</v>
      </c>
      <c r="S4" s="44">
        <f>G6</f>
        <v>0.60499999999999998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0.80600000000000005</v>
      </c>
      <c r="R5" s="44">
        <f>I10</f>
        <v>0.81599999999999995</v>
      </c>
      <c r="S5" s="44">
        <f>J10</f>
        <v>0.80700000000000005</v>
      </c>
    </row>
    <row r="6" spans="1:19" x14ac:dyDescent="0.2">
      <c r="A6" s="42" t="s">
        <v>17</v>
      </c>
      <c r="B6" s="41">
        <v>0.58199999999999996</v>
      </c>
      <c r="C6" s="41">
        <v>0.58799999999999997</v>
      </c>
      <c r="D6" s="41">
        <v>0.61</v>
      </c>
      <c r="E6" s="41">
        <v>0.57699999999999996</v>
      </c>
      <c r="F6" s="41">
        <v>0.59</v>
      </c>
      <c r="G6" s="41">
        <v>0.60499999999999998</v>
      </c>
      <c r="H6" s="41">
        <v>4.8000000000000001E-2</v>
      </c>
      <c r="I6" s="41">
        <v>4.8000000000000001E-2</v>
      </c>
      <c r="J6" s="41">
        <v>4.8000000000000001E-2</v>
      </c>
      <c r="K6" s="41">
        <v>4.7E-2</v>
      </c>
      <c r="L6" s="41">
        <v>4.5999999999999999E-2</v>
      </c>
      <c r="M6" s="41">
        <v>4.8000000000000001E-2</v>
      </c>
      <c r="N6" s="40">
        <v>405</v>
      </c>
      <c r="P6" s="45">
        <v>360</v>
      </c>
      <c r="Q6" s="44">
        <f>K14</f>
        <v>0.93500000000000005</v>
      </c>
      <c r="R6" s="44">
        <f>L14</f>
        <v>0.95599999999999996</v>
      </c>
      <c r="S6" s="44">
        <f>M14</f>
        <v>0.94299999999999995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1.111</v>
      </c>
      <c r="R7" s="44">
        <f>C19</f>
        <v>1.143</v>
      </c>
      <c r="S7" s="44">
        <f>D19</f>
        <v>1.103</v>
      </c>
    </row>
    <row r="8" spans="1:19" x14ac:dyDescent="0.2">
      <c r="P8" s="45">
        <v>600</v>
      </c>
      <c r="Q8" s="44">
        <f>E23</f>
        <v>1.3029999999999999</v>
      </c>
      <c r="R8" s="44">
        <f>F23</f>
        <v>1.3169999999999999</v>
      </c>
      <c r="S8" s="44">
        <f>G23</f>
        <v>1.302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0.58199999999999996</v>
      </c>
      <c r="C10" s="41">
        <v>0.58799999999999997</v>
      </c>
      <c r="D10" s="41">
        <v>0.61699999999999999</v>
      </c>
      <c r="E10" s="41">
        <v>0.67600000000000005</v>
      </c>
      <c r="F10" s="41">
        <v>0.68899999999999995</v>
      </c>
      <c r="G10" s="41">
        <v>0.70499999999999996</v>
      </c>
      <c r="H10" s="41">
        <v>0.80600000000000005</v>
      </c>
      <c r="I10" s="41">
        <v>0.81599999999999995</v>
      </c>
      <c r="J10" s="41">
        <v>0.80700000000000005</v>
      </c>
      <c r="K10" s="41">
        <v>4.7E-2</v>
      </c>
      <c r="L10" s="41">
        <v>4.5999999999999999E-2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1.3847619047619047E-3</v>
      </c>
      <c r="R10" s="38">
        <f>SLOPE(R3:R8,$P$3:$P$8)</f>
        <v>1.414047619047619E-3</v>
      </c>
      <c r="S10" s="38">
        <f>SLOPE(S3:S8,$P$3:$P$8)</f>
        <v>1.3297619047619048E-3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3.4939208624691645E-5</v>
      </c>
    </row>
    <row r="12" spans="1:19" x14ac:dyDescent="0.2">
      <c r="P12" s="38" t="s">
        <v>18</v>
      </c>
      <c r="Q12" s="38">
        <f>AVERAGE(Q10:S10)</f>
        <v>1.3761904761904762E-3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0.57999999999999996</v>
      </c>
      <c r="C14" s="41">
        <v>0.58699999999999997</v>
      </c>
      <c r="D14" s="41">
        <v>0.61199999999999999</v>
      </c>
      <c r="E14" s="41">
        <v>0.67400000000000004</v>
      </c>
      <c r="F14" s="41">
        <v>0.69299999999999995</v>
      </c>
      <c r="G14" s="41">
        <v>0.71</v>
      </c>
      <c r="H14" s="41">
        <v>0.80700000000000005</v>
      </c>
      <c r="I14" s="41">
        <v>0.81399999999999995</v>
      </c>
      <c r="J14" s="41">
        <v>0.80700000000000005</v>
      </c>
      <c r="K14" s="41">
        <v>0.93500000000000005</v>
      </c>
      <c r="L14" s="41">
        <v>0.95599999999999996</v>
      </c>
      <c r="M14" s="41">
        <v>0.94299999999999995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4.5999999999999999E-2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0.57699999999999996</v>
      </c>
      <c r="C18" s="41">
        <v>0.58599999999999997</v>
      </c>
      <c r="D18" s="41">
        <v>0.61299999999999999</v>
      </c>
      <c r="E18" s="41">
        <v>0.67500000000000004</v>
      </c>
      <c r="F18" s="41">
        <v>0.69299999999999995</v>
      </c>
      <c r="G18" s="41">
        <v>0.71099999999999997</v>
      </c>
      <c r="H18" s="41">
        <v>0.81100000000000005</v>
      </c>
      <c r="I18" s="41">
        <v>0.81499999999999995</v>
      </c>
      <c r="J18" s="41">
        <v>0.81100000000000005</v>
      </c>
      <c r="K18" s="41">
        <v>0.93300000000000005</v>
      </c>
      <c r="L18" s="41">
        <v>0.95699999999999996</v>
      </c>
      <c r="M18" s="41">
        <v>0.94499999999999995</v>
      </c>
      <c r="N18" s="40">
        <v>405</v>
      </c>
    </row>
    <row r="19" spans="1:14" x14ac:dyDescent="0.2">
      <c r="A19" s="42" t="s">
        <v>16</v>
      </c>
      <c r="B19" s="41">
        <v>1.111</v>
      </c>
      <c r="C19" s="41">
        <v>1.143</v>
      </c>
      <c r="D19" s="41">
        <v>1.103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4.5999999999999999E-2</v>
      </c>
      <c r="J19" s="41">
        <v>4.7E-2</v>
      </c>
      <c r="K19" s="41">
        <v>4.7E-2</v>
      </c>
      <c r="L19" s="41">
        <v>4.7E-2</v>
      </c>
      <c r="M19" s="41">
        <v>4.5999999999999999E-2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0.57699999999999996</v>
      </c>
      <c r="C22" s="41">
        <v>0.58599999999999997</v>
      </c>
      <c r="D22" s="41">
        <v>0.61099999999999999</v>
      </c>
      <c r="E22" s="41">
        <v>0.67300000000000004</v>
      </c>
      <c r="F22" s="41">
        <v>0.69199999999999995</v>
      </c>
      <c r="G22" s="41">
        <v>0.71</v>
      </c>
      <c r="H22" s="41">
        <v>0.81399999999999995</v>
      </c>
      <c r="I22" s="41">
        <v>0.81699999999999995</v>
      </c>
      <c r="J22" s="41">
        <v>0.81100000000000005</v>
      </c>
      <c r="K22" s="41">
        <v>0.93600000000000005</v>
      </c>
      <c r="L22" s="41">
        <v>0.95899999999999996</v>
      </c>
      <c r="M22" s="41">
        <v>0.96299999999999997</v>
      </c>
      <c r="N22" s="40">
        <v>405</v>
      </c>
    </row>
    <row r="23" spans="1:14" x14ac:dyDescent="0.2">
      <c r="A23" s="42" t="s">
        <v>16</v>
      </c>
      <c r="B23" s="41">
        <v>1.1120000000000001</v>
      </c>
      <c r="C23" s="41">
        <v>1.133</v>
      </c>
      <c r="D23" s="41">
        <v>1.093</v>
      </c>
      <c r="E23" s="41">
        <v>1.3029999999999999</v>
      </c>
      <c r="F23" s="41">
        <v>1.3169999999999999</v>
      </c>
      <c r="G23" s="41">
        <v>1.302</v>
      </c>
      <c r="H23" s="41">
        <v>4.7E-2</v>
      </c>
      <c r="I23" s="41">
        <v>4.5999999999999999E-2</v>
      </c>
      <c r="J23" s="41">
        <v>4.7E-2</v>
      </c>
      <c r="K23" s="41">
        <v>4.7E-2</v>
      </c>
      <c r="L23" s="41">
        <v>4.7E-2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A6337-4259-2248-8D75-883EEFF45C37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0.621</v>
      </c>
      <c r="C2" s="47">
        <v>0.61799999999999999</v>
      </c>
      <c r="D2" s="47">
        <v>0.63600000000000001</v>
      </c>
      <c r="E2" s="47">
        <v>4.5999999999999999E-2</v>
      </c>
      <c r="F2" s="47">
        <v>4.5999999999999999E-2</v>
      </c>
      <c r="G2" s="47">
        <v>4.7E-2</v>
      </c>
      <c r="H2" s="47">
        <v>4.8000000000000001E-2</v>
      </c>
      <c r="I2" s="47">
        <v>4.9000000000000002E-2</v>
      </c>
      <c r="J2" s="47">
        <v>4.8000000000000001E-2</v>
      </c>
      <c r="K2" s="47">
        <v>4.7E-2</v>
      </c>
      <c r="L2" s="47">
        <v>4.8000000000000001E-2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4.7E-2</v>
      </c>
      <c r="F3" s="47">
        <v>4.5999999999999999E-2</v>
      </c>
      <c r="G3" s="47">
        <v>4.7E-2</v>
      </c>
      <c r="H3" s="47">
        <v>4.7E-2</v>
      </c>
      <c r="I3" s="47">
        <v>4.5999999999999999E-2</v>
      </c>
      <c r="J3" s="47">
        <v>4.7E-2</v>
      </c>
      <c r="K3" s="47">
        <v>4.5999999999999999E-2</v>
      </c>
      <c r="L3" s="47">
        <v>4.7E-2</v>
      </c>
      <c r="M3" s="47">
        <v>4.8000000000000001E-2</v>
      </c>
      <c r="N3" s="40">
        <v>405</v>
      </c>
      <c r="P3" s="46">
        <v>0</v>
      </c>
      <c r="Q3" s="44">
        <f>B2</f>
        <v>0.621</v>
      </c>
      <c r="R3" s="44">
        <f>C2</f>
        <v>0.61799999999999999</v>
      </c>
      <c r="S3" s="44">
        <f>D2</f>
        <v>0.63600000000000001</v>
      </c>
    </row>
    <row r="4" spans="1:19" x14ac:dyDescent="0.2">
      <c r="P4" s="45">
        <v>120</v>
      </c>
      <c r="Q4" s="44">
        <f>E6</f>
        <v>0.74199999999999999</v>
      </c>
      <c r="R4" s="44">
        <f>F6</f>
        <v>0.73</v>
      </c>
      <c r="S4" s="44">
        <f>G6</f>
        <v>0.754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0.88900000000000001</v>
      </c>
      <c r="R5" s="44">
        <f>I10</f>
        <v>0.82799999999999996</v>
      </c>
      <c r="S5" s="44">
        <f>J10</f>
        <v>0.80800000000000005</v>
      </c>
    </row>
    <row r="6" spans="1:19" x14ac:dyDescent="0.2">
      <c r="A6" s="42" t="s">
        <v>17</v>
      </c>
      <c r="B6" s="41">
        <v>0.61799999999999999</v>
      </c>
      <c r="C6" s="41">
        <v>0.61199999999999999</v>
      </c>
      <c r="D6" s="41">
        <v>0.63400000000000001</v>
      </c>
      <c r="E6" s="41">
        <v>0.74199999999999999</v>
      </c>
      <c r="F6" s="41">
        <v>0.73</v>
      </c>
      <c r="G6" s="41">
        <v>0.754</v>
      </c>
      <c r="H6" s="41">
        <v>4.8000000000000001E-2</v>
      </c>
      <c r="I6" s="41">
        <v>4.9000000000000002E-2</v>
      </c>
      <c r="J6" s="41">
        <v>4.8000000000000001E-2</v>
      </c>
      <c r="K6" s="41">
        <v>4.7E-2</v>
      </c>
      <c r="L6" s="41">
        <v>4.8000000000000001E-2</v>
      </c>
      <c r="M6" s="41">
        <v>4.8000000000000001E-2</v>
      </c>
      <c r="N6" s="40">
        <v>405</v>
      </c>
      <c r="P6" s="45">
        <v>360</v>
      </c>
      <c r="Q6" s="44">
        <f>K14</f>
        <v>1.069</v>
      </c>
      <c r="R6" s="44">
        <f>L14</f>
        <v>0.96799999999999997</v>
      </c>
      <c r="S6" s="44">
        <f>M14</f>
        <v>1.0029999999999999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4.7E-2</v>
      </c>
      <c r="F7" s="41">
        <v>4.5999999999999999E-2</v>
      </c>
      <c r="G7" s="41">
        <v>4.7E-2</v>
      </c>
      <c r="H7" s="41">
        <v>4.7E-2</v>
      </c>
      <c r="I7" s="41">
        <v>4.5999999999999999E-2</v>
      </c>
      <c r="J7" s="41">
        <v>4.7E-2</v>
      </c>
      <c r="K7" s="41">
        <v>4.7E-2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1.2709999999999999</v>
      </c>
      <c r="R7" s="44">
        <f>C19</f>
        <v>1.137</v>
      </c>
      <c r="S7" s="44">
        <f>D19</f>
        <v>1.145</v>
      </c>
    </row>
    <row r="8" spans="1:19" x14ac:dyDescent="0.2">
      <c r="P8" s="45">
        <v>600</v>
      </c>
      <c r="Q8" s="44">
        <f>E23</f>
        <v>1.4790000000000001</v>
      </c>
      <c r="R8" s="44">
        <f>F23</f>
        <v>1.2509999999999999</v>
      </c>
      <c r="S8" s="44">
        <f>G23</f>
        <v>1.373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0.61699999999999999</v>
      </c>
      <c r="C10" s="41">
        <v>0.60899999999999999</v>
      </c>
      <c r="D10" s="41">
        <v>0.63700000000000001</v>
      </c>
      <c r="E10" s="41">
        <v>0.74099999999999999</v>
      </c>
      <c r="F10" s="41">
        <v>0.72599999999999998</v>
      </c>
      <c r="G10" s="41">
        <v>0.753</v>
      </c>
      <c r="H10" s="41">
        <v>0.88900000000000001</v>
      </c>
      <c r="I10" s="41">
        <v>0.82799999999999996</v>
      </c>
      <c r="J10" s="41">
        <v>0.80800000000000005</v>
      </c>
      <c r="K10" s="41">
        <v>4.7E-2</v>
      </c>
      <c r="L10" s="41">
        <v>4.8000000000000001E-2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1.4421428571428571E-3</v>
      </c>
      <c r="R10" s="38">
        <f>SLOPE(R3:R8,$P$3:$P$8)</f>
        <v>1.0776190476190473E-3</v>
      </c>
      <c r="S10" s="38">
        <f>SLOPE(S3:S8,$P$3:$P$8)</f>
        <v>1.2030952380952379E-3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4.5999999999999999E-2</v>
      </c>
      <c r="J11" s="41">
        <v>4.7E-2</v>
      </c>
      <c r="K11" s="41">
        <v>4.7E-2</v>
      </c>
      <c r="L11" s="41">
        <v>4.7E-2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1.5120466125182182E-4</v>
      </c>
    </row>
    <row r="12" spans="1:19" x14ac:dyDescent="0.2">
      <c r="P12" s="38" t="s">
        <v>18</v>
      </c>
      <c r="Q12" s="38">
        <f>AVERAGE(Q10:S10)</f>
        <v>1.2409523809523808E-3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0.61599999999999999</v>
      </c>
      <c r="C14" s="41">
        <v>0.60899999999999999</v>
      </c>
      <c r="D14" s="41">
        <v>0.63700000000000001</v>
      </c>
      <c r="E14" s="41">
        <v>0.74199999999999999</v>
      </c>
      <c r="F14" s="41">
        <v>0.72299999999999998</v>
      </c>
      <c r="G14" s="41">
        <v>0.75600000000000001</v>
      </c>
      <c r="H14" s="41">
        <v>0.88700000000000001</v>
      </c>
      <c r="I14" s="41">
        <v>0.82799999999999996</v>
      </c>
      <c r="J14" s="41">
        <v>0.80700000000000005</v>
      </c>
      <c r="K14" s="41">
        <v>1.069</v>
      </c>
      <c r="L14" s="41">
        <v>0.96799999999999997</v>
      </c>
      <c r="M14" s="41">
        <v>1.0029999999999999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4.5999999999999999E-2</v>
      </c>
      <c r="J15" s="41">
        <v>4.7E-2</v>
      </c>
      <c r="K15" s="41">
        <v>4.7E-2</v>
      </c>
      <c r="L15" s="41">
        <v>4.7E-2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0.61299999999999999</v>
      </c>
      <c r="C18" s="41">
        <v>0.60799999999999998</v>
      </c>
      <c r="D18" s="41">
        <v>0.63600000000000001</v>
      </c>
      <c r="E18" s="41">
        <v>0.74199999999999999</v>
      </c>
      <c r="F18" s="41">
        <v>0.72499999999999998</v>
      </c>
      <c r="G18" s="41">
        <v>0.75600000000000001</v>
      </c>
      <c r="H18" s="41">
        <v>0.88800000000000001</v>
      </c>
      <c r="I18" s="41">
        <v>0.82699999999999996</v>
      </c>
      <c r="J18" s="41">
        <v>0.80700000000000005</v>
      </c>
      <c r="K18" s="41">
        <v>1.069</v>
      </c>
      <c r="L18" s="41">
        <v>0.95899999999999996</v>
      </c>
      <c r="M18" s="41">
        <v>1.0009999999999999</v>
      </c>
      <c r="N18" s="40">
        <v>405</v>
      </c>
    </row>
    <row r="19" spans="1:14" x14ac:dyDescent="0.2">
      <c r="A19" s="42" t="s">
        <v>16</v>
      </c>
      <c r="B19" s="41">
        <v>1.2709999999999999</v>
      </c>
      <c r="C19" s="41">
        <v>1.137</v>
      </c>
      <c r="D19" s="41">
        <v>1.145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4.5999999999999999E-2</v>
      </c>
      <c r="J19" s="41">
        <v>4.7E-2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0.61199999999999999</v>
      </c>
      <c r="C22" s="41">
        <v>0.60599999999999998</v>
      </c>
      <c r="D22" s="41">
        <v>0.63600000000000001</v>
      </c>
      <c r="E22" s="41">
        <v>0.74099999999999999</v>
      </c>
      <c r="F22" s="41">
        <v>0.72499999999999998</v>
      </c>
      <c r="G22" s="41">
        <v>0.75800000000000001</v>
      </c>
      <c r="H22" s="41">
        <v>0.88700000000000001</v>
      </c>
      <c r="I22" s="41">
        <v>0.82699999999999996</v>
      </c>
      <c r="J22" s="41">
        <v>0.80900000000000005</v>
      </c>
      <c r="K22" s="41">
        <v>1.071</v>
      </c>
      <c r="L22" s="41">
        <v>0.94699999999999995</v>
      </c>
      <c r="M22" s="41">
        <v>1.004</v>
      </c>
      <c r="N22" s="40">
        <v>405</v>
      </c>
    </row>
    <row r="23" spans="1:14" x14ac:dyDescent="0.2">
      <c r="A23" s="42" t="s">
        <v>16</v>
      </c>
      <c r="B23" s="41">
        <v>1.268</v>
      </c>
      <c r="C23" s="41">
        <v>1.133</v>
      </c>
      <c r="D23" s="41">
        <v>1.141</v>
      </c>
      <c r="E23" s="41">
        <v>1.4790000000000001</v>
      </c>
      <c r="F23" s="41">
        <v>1.2509999999999999</v>
      </c>
      <c r="G23" s="41">
        <v>1.373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3B6E1-8380-5E42-9E7C-C3E13D8CA18E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0.61799999999999999</v>
      </c>
      <c r="C2" s="47">
        <v>0.60599999999999998</v>
      </c>
      <c r="D2" s="47">
        <v>0.627</v>
      </c>
      <c r="E2" s="47">
        <v>4.7E-2</v>
      </c>
      <c r="F2" s="47">
        <v>4.5999999999999999E-2</v>
      </c>
      <c r="G2" s="47">
        <v>4.7E-2</v>
      </c>
      <c r="H2" s="47">
        <v>4.8000000000000001E-2</v>
      </c>
      <c r="I2" s="47">
        <v>4.8000000000000001E-2</v>
      </c>
      <c r="J2" s="47">
        <v>4.5999999999999999E-2</v>
      </c>
      <c r="K2" s="47">
        <v>4.9000000000000002E-2</v>
      </c>
      <c r="L2" s="47">
        <v>4.7E-2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4.5999999999999999E-2</v>
      </c>
      <c r="E3" s="47">
        <v>4.7E-2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4.8000000000000001E-2</v>
      </c>
      <c r="K3" s="47">
        <v>4.7E-2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0.61799999999999999</v>
      </c>
      <c r="R3" s="44">
        <f>C2</f>
        <v>0.60599999999999998</v>
      </c>
      <c r="S3" s="44">
        <f>D2</f>
        <v>0.627</v>
      </c>
    </row>
    <row r="4" spans="1:19" x14ac:dyDescent="0.2">
      <c r="P4" s="45">
        <v>120</v>
      </c>
      <c r="Q4" s="44">
        <f>E6</f>
        <v>0.77900000000000003</v>
      </c>
      <c r="R4" s="44">
        <f>F6</f>
        <v>0.70499999999999996</v>
      </c>
      <c r="S4" s="44">
        <f>G6</f>
        <v>0.75800000000000001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0.96699999999999997</v>
      </c>
      <c r="R5" s="44">
        <f>I10</f>
        <v>0.81899999999999995</v>
      </c>
      <c r="S5" s="44">
        <f>J10</f>
        <v>0.877</v>
      </c>
    </row>
    <row r="6" spans="1:19" x14ac:dyDescent="0.2">
      <c r="A6" s="42" t="s">
        <v>17</v>
      </c>
      <c r="B6" s="41">
        <v>0.61499999999999999</v>
      </c>
      <c r="C6" s="41">
        <v>0.60299999999999998</v>
      </c>
      <c r="D6" s="41">
        <v>0.625</v>
      </c>
      <c r="E6" s="41">
        <v>0.77900000000000003</v>
      </c>
      <c r="F6" s="41">
        <v>0.70499999999999996</v>
      </c>
      <c r="G6" s="41">
        <v>0.75800000000000001</v>
      </c>
      <c r="H6" s="41">
        <v>4.8000000000000001E-2</v>
      </c>
      <c r="I6" s="41">
        <v>4.8000000000000001E-2</v>
      </c>
      <c r="J6" s="41">
        <v>4.5999999999999999E-2</v>
      </c>
      <c r="K6" s="41">
        <v>4.9000000000000002E-2</v>
      </c>
      <c r="L6" s="41">
        <v>4.7E-2</v>
      </c>
      <c r="M6" s="41">
        <v>4.8000000000000001E-2</v>
      </c>
      <c r="N6" s="40">
        <v>405</v>
      </c>
      <c r="P6" s="45">
        <v>360</v>
      </c>
      <c r="Q6" s="44">
        <f>K14</f>
        <v>1.173</v>
      </c>
      <c r="R6" s="44">
        <f>L14</f>
        <v>0.93799999999999994</v>
      </c>
      <c r="S6" s="44">
        <f>M14</f>
        <v>1.0229999999999999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4.8000000000000001E-2</v>
      </c>
      <c r="I7" s="41">
        <v>4.7E-2</v>
      </c>
      <c r="J7" s="41">
        <v>4.8000000000000001E-2</v>
      </c>
      <c r="K7" s="41">
        <v>4.7E-2</v>
      </c>
      <c r="L7" s="41">
        <v>4.5999999999999999E-2</v>
      </c>
      <c r="M7" s="41">
        <v>4.7E-2</v>
      </c>
      <c r="N7" s="40">
        <v>405</v>
      </c>
      <c r="P7" s="46">
        <v>480</v>
      </c>
      <c r="Q7" s="44">
        <f>B19</f>
        <v>1.405</v>
      </c>
      <c r="R7" s="44">
        <f>C19</f>
        <v>1.0660000000000001</v>
      </c>
      <c r="S7" s="44">
        <f>D19</f>
        <v>1.2270000000000001</v>
      </c>
    </row>
    <row r="8" spans="1:19" x14ac:dyDescent="0.2">
      <c r="P8" s="45">
        <v>600</v>
      </c>
      <c r="Q8" s="44">
        <f>E23</f>
        <v>1.679</v>
      </c>
      <c r="R8" s="44">
        <f>F23</f>
        <v>1.2490000000000001</v>
      </c>
      <c r="S8" s="44">
        <f>G23</f>
        <v>1.409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7">
        <v>0.61499999999999999</v>
      </c>
      <c r="C10" s="48">
        <v>0.60099999999999998</v>
      </c>
      <c r="D10" s="48">
        <v>0.625</v>
      </c>
      <c r="E10" s="48">
        <v>0.78600000000000003</v>
      </c>
      <c r="F10" s="48">
        <v>0.70499999999999996</v>
      </c>
      <c r="G10" s="48">
        <v>0.76100000000000001</v>
      </c>
      <c r="H10" s="48">
        <v>0.96699999999999997</v>
      </c>
      <c r="I10" s="48">
        <v>0.81899999999999995</v>
      </c>
      <c r="J10" s="48">
        <v>0.877</v>
      </c>
      <c r="K10" s="48">
        <v>4.9000000000000002E-2</v>
      </c>
      <c r="L10" s="48">
        <v>4.7E-2</v>
      </c>
      <c r="M10" s="48">
        <v>4.8000000000000001E-2</v>
      </c>
      <c r="N10" s="40">
        <v>405</v>
      </c>
      <c r="P10" s="38" t="s">
        <v>20</v>
      </c>
      <c r="Q10" s="38">
        <f>SLOPE(Q3:Q8,$P$3:$P$8)</f>
        <v>1.7592857142857143E-3</v>
      </c>
      <c r="R10" s="38">
        <f>SLOPE(R3:R8,$P$3:$P$8)</f>
        <v>1.0516666666666669E-3</v>
      </c>
      <c r="S10" s="38">
        <f>SLOPE(S3:S8,$P$3:$P$8)</f>
        <v>1.3007142857142857E-3</v>
      </c>
    </row>
    <row r="11" spans="1:19" x14ac:dyDescent="0.2">
      <c r="A11" s="42" t="s">
        <v>16</v>
      </c>
      <c r="B11" s="50">
        <v>4.5999999999999999E-2</v>
      </c>
      <c r="C11" s="49">
        <v>4.7E-2</v>
      </c>
      <c r="D11" s="49">
        <v>4.5999999999999999E-2</v>
      </c>
      <c r="E11" s="49">
        <v>4.7E-2</v>
      </c>
      <c r="F11" s="49">
        <v>4.7E-2</v>
      </c>
      <c r="G11" s="49">
        <v>4.7E-2</v>
      </c>
      <c r="H11" s="49">
        <v>4.9000000000000002E-2</v>
      </c>
      <c r="I11" s="49">
        <v>4.7E-2</v>
      </c>
      <c r="J11" s="49">
        <v>4.8000000000000001E-2</v>
      </c>
      <c r="K11" s="49">
        <v>4.7E-2</v>
      </c>
      <c r="L11" s="49">
        <v>4.5999999999999999E-2</v>
      </c>
      <c r="M11" s="49">
        <v>4.7E-2</v>
      </c>
      <c r="N11" s="40">
        <v>405</v>
      </c>
      <c r="P11" s="38" t="s">
        <v>19</v>
      </c>
      <c r="Q11" s="38">
        <f>_xlfn.STDEV.P(Q10:S10)</f>
        <v>2.9307511138284756E-4</v>
      </c>
    </row>
    <row r="12" spans="1:19" x14ac:dyDescent="0.2">
      <c r="P12" s="38" t="s">
        <v>18</v>
      </c>
      <c r="Q12" s="38">
        <f>AVERAGE(Q10:S10)</f>
        <v>1.3705555555555554E-3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0.61499999999999999</v>
      </c>
      <c r="C14" s="41">
        <v>0.60199999999999998</v>
      </c>
      <c r="D14" s="41">
        <v>0.624</v>
      </c>
      <c r="E14" s="41">
        <v>0.78700000000000003</v>
      </c>
      <c r="F14" s="41">
        <v>0.70199999999999996</v>
      </c>
      <c r="G14" s="41">
        <v>0.76</v>
      </c>
      <c r="H14" s="41">
        <v>0.98799999999999999</v>
      </c>
      <c r="I14" s="41">
        <v>0.81599999999999995</v>
      </c>
      <c r="J14" s="41">
        <v>0.876</v>
      </c>
      <c r="K14" s="41">
        <v>1.173</v>
      </c>
      <c r="L14" s="41">
        <v>0.93799999999999994</v>
      </c>
      <c r="M14" s="41">
        <v>1.0229999999999999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4.5999999999999999E-2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4.8000000000000001E-2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0.61199999999999999</v>
      </c>
      <c r="C18" s="41">
        <v>0.60199999999999998</v>
      </c>
      <c r="D18" s="41">
        <v>0.622</v>
      </c>
      <c r="E18" s="41">
        <v>0.78600000000000003</v>
      </c>
      <c r="F18" s="41">
        <v>0.70099999999999996</v>
      </c>
      <c r="G18" s="41">
        <v>0.76</v>
      </c>
      <c r="H18" s="41">
        <v>0.99099999999999999</v>
      </c>
      <c r="I18" s="41">
        <v>0.81799999999999995</v>
      </c>
      <c r="J18" s="41">
        <v>0.88</v>
      </c>
      <c r="K18" s="41">
        <v>1.173</v>
      </c>
      <c r="L18" s="41">
        <v>0.93600000000000005</v>
      </c>
      <c r="M18" s="41">
        <v>1.0229999999999999</v>
      </c>
      <c r="N18" s="40">
        <v>405</v>
      </c>
    </row>
    <row r="19" spans="1:14" x14ac:dyDescent="0.2">
      <c r="A19" s="42" t="s">
        <v>16</v>
      </c>
      <c r="B19" s="41">
        <v>1.405</v>
      </c>
      <c r="C19" s="41">
        <v>1.0660000000000001</v>
      </c>
      <c r="D19" s="41">
        <v>1.2270000000000001</v>
      </c>
      <c r="E19" s="41">
        <v>4.7E-2</v>
      </c>
      <c r="F19" s="41">
        <v>4.7E-2</v>
      </c>
      <c r="G19" s="41">
        <v>4.7E-2</v>
      </c>
      <c r="H19" s="41">
        <v>4.8000000000000001E-2</v>
      </c>
      <c r="I19" s="41">
        <v>4.5999999999999999E-2</v>
      </c>
      <c r="J19" s="41">
        <v>4.8000000000000001E-2</v>
      </c>
      <c r="K19" s="41">
        <v>4.7E-2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0.61199999999999999</v>
      </c>
      <c r="C22" s="41">
        <v>0.6</v>
      </c>
      <c r="D22" s="41">
        <v>0.623</v>
      </c>
      <c r="E22" s="41">
        <v>0.78700000000000003</v>
      </c>
      <c r="F22" s="41">
        <v>0.70299999999999996</v>
      </c>
      <c r="G22" s="41">
        <v>0.76100000000000001</v>
      </c>
      <c r="H22" s="41">
        <v>0.98499999999999999</v>
      </c>
      <c r="I22" s="41">
        <v>0.82099999999999995</v>
      </c>
      <c r="J22" s="41">
        <v>0.88</v>
      </c>
      <c r="K22" s="41">
        <v>1.1759999999999999</v>
      </c>
      <c r="L22" s="41">
        <v>0.93600000000000005</v>
      </c>
      <c r="M22" s="41">
        <v>1.024</v>
      </c>
      <c r="N22" s="40">
        <v>405</v>
      </c>
    </row>
    <row r="23" spans="1:14" x14ac:dyDescent="0.2">
      <c r="A23" s="42" t="s">
        <v>16</v>
      </c>
      <c r="B23" s="41">
        <v>1.409</v>
      </c>
      <c r="C23" s="41">
        <v>1.0649999999999999</v>
      </c>
      <c r="D23" s="41">
        <v>1.23</v>
      </c>
      <c r="E23" s="41">
        <v>1.679</v>
      </c>
      <c r="F23" s="41">
        <v>1.2490000000000001</v>
      </c>
      <c r="G23" s="41">
        <v>1.409</v>
      </c>
      <c r="H23" s="41">
        <v>4.9000000000000002E-2</v>
      </c>
      <c r="I23" s="41">
        <v>4.5999999999999999E-2</v>
      </c>
      <c r="J23" s="41">
        <v>4.8000000000000001E-2</v>
      </c>
      <c r="K23" s="41">
        <v>4.7E-2</v>
      </c>
      <c r="L23" s="41">
        <v>4.5999999999999999E-2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9D5BB-CE9B-594A-8248-E760851C5DDF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0.61799999999999999</v>
      </c>
      <c r="C2" s="47">
        <v>0.59899999999999998</v>
      </c>
      <c r="D2" s="47">
        <v>0.59899999999999998</v>
      </c>
      <c r="E2" s="47">
        <v>4.7E-2</v>
      </c>
      <c r="F2" s="47">
        <v>4.7E-2</v>
      </c>
      <c r="G2" s="47">
        <v>4.7E-2</v>
      </c>
      <c r="H2" s="47">
        <v>4.8000000000000001E-2</v>
      </c>
      <c r="I2" s="47">
        <v>4.7E-2</v>
      </c>
      <c r="J2" s="47">
        <v>4.7E-2</v>
      </c>
      <c r="K2" s="47">
        <v>4.5999999999999999E-2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4.8000000000000001E-2</v>
      </c>
      <c r="F3" s="47">
        <v>4.8000000000000001E-2</v>
      </c>
      <c r="G3" s="47">
        <v>4.7E-2</v>
      </c>
      <c r="H3" s="47">
        <v>4.5999999999999999E-2</v>
      </c>
      <c r="I3" s="47">
        <v>4.5999999999999999E-2</v>
      </c>
      <c r="J3" s="47">
        <v>4.7E-2</v>
      </c>
      <c r="K3" s="47">
        <v>4.7E-2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0.61799999999999999</v>
      </c>
      <c r="R3" s="44">
        <f>C2</f>
        <v>0.59899999999999998</v>
      </c>
      <c r="S3" s="44">
        <f>D2</f>
        <v>0.59899999999999998</v>
      </c>
    </row>
    <row r="4" spans="1:19" x14ac:dyDescent="0.2">
      <c r="P4" s="45">
        <v>120</v>
      </c>
      <c r="Q4" s="44">
        <f>E6</f>
        <v>0.69199999999999995</v>
      </c>
      <c r="R4" s="44">
        <f>F6</f>
        <v>0.79</v>
      </c>
      <c r="S4" s="44">
        <f>G6</f>
        <v>0.79500000000000004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0.79100000000000004</v>
      </c>
      <c r="R5" s="44">
        <f>I10</f>
        <v>0.98899999999999999</v>
      </c>
      <c r="S5" s="44">
        <f>J10</f>
        <v>0.95</v>
      </c>
    </row>
    <row r="6" spans="1:19" x14ac:dyDescent="0.2">
      <c r="A6" s="42" t="s">
        <v>17</v>
      </c>
      <c r="B6" s="41">
        <v>0.623</v>
      </c>
      <c r="C6" s="41">
        <v>0.60299999999999998</v>
      </c>
      <c r="D6" s="41">
        <v>0.42199999999999999</v>
      </c>
      <c r="E6" s="41">
        <v>0.69199999999999995</v>
      </c>
      <c r="F6" s="41">
        <v>0.79</v>
      </c>
      <c r="G6" s="41">
        <v>0.79500000000000004</v>
      </c>
      <c r="H6" s="41">
        <v>4.8000000000000001E-2</v>
      </c>
      <c r="I6" s="41">
        <v>4.7E-2</v>
      </c>
      <c r="J6" s="41">
        <v>4.7E-2</v>
      </c>
      <c r="K6" s="41">
        <v>4.5999999999999999E-2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0.89900000000000002</v>
      </c>
      <c r="R6" s="44">
        <f>L14</f>
        <v>1.2090000000000001</v>
      </c>
      <c r="S6" s="44">
        <f>M14</f>
        <v>1.109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4.8000000000000001E-2</v>
      </c>
      <c r="F7" s="41">
        <v>4.8000000000000001E-2</v>
      </c>
      <c r="G7" s="41">
        <v>4.7E-2</v>
      </c>
      <c r="H7" s="41">
        <v>4.5999999999999999E-2</v>
      </c>
      <c r="I7" s="41">
        <v>4.5999999999999999E-2</v>
      </c>
      <c r="J7" s="41">
        <v>4.7E-2</v>
      </c>
      <c r="K7" s="41">
        <v>4.7E-2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1.022</v>
      </c>
      <c r="R7" s="44">
        <f>C19</f>
        <v>1.462</v>
      </c>
      <c r="S7" s="44">
        <f>D19</f>
        <v>1.3640000000000001</v>
      </c>
    </row>
    <row r="8" spans="1:19" x14ac:dyDescent="0.2">
      <c r="P8" s="45">
        <v>600</v>
      </c>
      <c r="Q8" s="44">
        <f>E23</f>
        <v>1.173</v>
      </c>
      <c r="R8" s="44">
        <f>F23</f>
        <v>1.7470000000000001</v>
      </c>
      <c r="S8" s="44">
        <f>G23</f>
        <v>1.585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0.623</v>
      </c>
      <c r="C10" s="41">
        <v>0.60799999999999998</v>
      </c>
      <c r="D10" s="41">
        <v>0.42199999999999999</v>
      </c>
      <c r="E10" s="41">
        <v>0.69499999999999995</v>
      </c>
      <c r="F10" s="41">
        <v>0.79100000000000004</v>
      </c>
      <c r="G10" s="41">
        <v>0.79900000000000004</v>
      </c>
      <c r="H10" s="41">
        <v>0.79100000000000004</v>
      </c>
      <c r="I10" s="41">
        <v>0.98899999999999999</v>
      </c>
      <c r="J10" s="41">
        <v>0.95</v>
      </c>
      <c r="K10" s="41">
        <v>4.5999999999999999E-2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9.2214285714285727E-4</v>
      </c>
      <c r="R10" s="38">
        <f>SLOPE(R3:R8,$P$3:$P$8)</f>
        <v>1.8990476190476192E-3</v>
      </c>
      <c r="S10" s="38">
        <f>SLOPE(S3:S8,$P$3:$P$8)</f>
        <v>1.6180952380952381E-3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4.8000000000000001E-2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4.7E-2</v>
      </c>
      <c r="K11" s="41">
        <v>4.7E-2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4.1063999788247877E-4</v>
      </c>
    </row>
    <row r="12" spans="1:19" x14ac:dyDescent="0.2">
      <c r="P12" s="38" t="s">
        <v>18</v>
      </c>
      <c r="Q12" s="38">
        <f>AVERAGE(Q10:S10)</f>
        <v>1.4797619047619047E-3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0.623</v>
      </c>
      <c r="C14" s="41">
        <v>0.60199999999999998</v>
      </c>
      <c r="D14" s="41">
        <v>0.42099999999999999</v>
      </c>
      <c r="E14" s="41">
        <v>0.69499999999999995</v>
      </c>
      <c r="F14" s="41">
        <v>0.79</v>
      </c>
      <c r="G14" s="41">
        <v>0.79900000000000004</v>
      </c>
      <c r="H14" s="41">
        <v>0.79</v>
      </c>
      <c r="I14" s="41">
        <v>0.98899999999999999</v>
      </c>
      <c r="J14" s="41">
        <v>0.95199999999999996</v>
      </c>
      <c r="K14" s="41">
        <v>0.89900000000000002</v>
      </c>
      <c r="L14" s="41">
        <v>1.2090000000000001</v>
      </c>
      <c r="M14" s="41">
        <v>1.109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4.8000000000000001E-2</v>
      </c>
      <c r="F15" s="41">
        <v>4.8000000000000001E-2</v>
      </c>
      <c r="G15" s="41">
        <v>4.7E-2</v>
      </c>
      <c r="H15" s="41">
        <v>4.5999999999999999E-2</v>
      </c>
      <c r="I15" s="41">
        <v>4.5999999999999999E-2</v>
      </c>
      <c r="J15" s="41">
        <v>4.7E-2</v>
      </c>
      <c r="K15" s="41">
        <v>4.7E-2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0.624</v>
      </c>
      <c r="C18" s="41">
        <v>0.60699999999999998</v>
      </c>
      <c r="D18" s="41">
        <v>0.42</v>
      </c>
      <c r="E18" s="41">
        <v>0.69499999999999995</v>
      </c>
      <c r="F18" s="41">
        <v>0.79100000000000004</v>
      </c>
      <c r="G18" s="41">
        <v>0.79900000000000004</v>
      </c>
      <c r="H18" s="41">
        <v>0.79300000000000004</v>
      </c>
      <c r="I18" s="41">
        <v>0.99099999999999999</v>
      </c>
      <c r="J18" s="41">
        <v>0.95499999999999996</v>
      </c>
      <c r="K18" s="41">
        <v>0.9</v>
      </c>
      <c r="L18" s="41">
        <v>1.2130000000000001</v>
      </c>
      <c r="M18" s="41">
        <v>1.111</v>
      </c>
      <c r="N18" s="40">
        <v>405</v>
      </c>
    </row>
    <row r="19" spans="1:14" x14ac:dyDescent="0.2">
      <c r="A19" s="42" t="s">
        <v>16</v>
      </c>
      <c r="B19" s="41">
        <v>1.022</v>
      </c>
      <c r="C19" s="41">
        <v>1.462</v>
      </c>
      <c r="D19" s="41">
        <v>1.3640000000000001</v>
      </c>
      <c r="E19" s="41">
        <v>4.8000000000000001E-2</v>
      </c>
      <c r="F19" s="41">
        <v>4.8000000000000001E-2</v>
      </c>
      <c r="G19" s="41">
        <v>4.7E-2</v>
      </c>
      <c r="H19" s="41">
        <v>4.5999999999999999E-2</v>
      </c>
      <c r="I19" s="41">
        <v>4.5999999999999999E-2</v>
      </c>
      <c r="J19" s="41">
        <v>4.7E-2</v>
      </c>
      <c r="K19" s="41">
        <v>4.7E-2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0.622</v>
      </c>
      <c r="C22" s="41">
        <v>0.60399999999999998</v>
      </c>
      <c r="D22" s="41">
        <v>0.41899999999999998</v>
      </c>
      <c r="E22" s="41">
        <v>0.69299999999999995</v>
      </c>
      <c r="F22" s="41">
        <v>0.78900000000000003</v>
      </c>
      <c r="G22" s="41">
        <v>0.79900000000000004</v>
      </c>
      <c r="H22" s="41">
        <v>0.79500000000000004</v>
      </c>
      <c r="I22" s="41">
        <v>0.99099999999999999</v>
      </c>
      <c r="J22" s="41">
        <v>0.95599999999999996</v>
      </c>
      <c r="K22" s="41">
        <v>0.90100000000000002</v>
      </c>
      <c r="L22" s="41">
        <v>1.2130000000000001</v>
      </c>
      <c r="M22" s="41">
        <v>1.1160000000000001</v>
      </c>
      <c r="N22" s="40">
        <v>405</v>
      </c>
    </row>
    <row r="23" spans="1:14" x14ac:dyDescent="0.2">
      <c r="A23" s="42" t="s">
        <v>16</v>
      </c>
      <c r="B23" s="41">
        <v>1.024</v>
      </c>
      <c r="C23" s="41">
        <v>1.4610000000000001</v>
      </c>
      <c r="D23" s="41">
        <v>1.3640000000000001</v>
      </c>
      <c r="E23" s="41">
        <v>1.173</v>
      </c>
      <c r="F23" s="41">
        <v>1.7470000000000001</v>
      </c>
      <c r="G23" s="41">
        <v>1.585</v>
      </c>
      <c r="H23" s="41">
        <v>4.5999999999999999E-2</v>
      </c>
      <c r="I23" s="41">
        <v>4.5999999999999999E-2</v>
      </c>
      <c r="J23" s="41">
        <v>4.7E-2</v>
      </c>
      <c r="K23" s="41">
        <v>4.7E-2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FAE1C-0AAD-D146-B65C-63E8A36D4234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0.60499999999999998</v>
      </c>
      <c r="C2" s="47">
        <v>0.61</v>
      </c>
      <c r="D2" s="47">
        <v>0.61599999999999999</v>
      </c>
      <c r="E2" s="47">
        <v>4.7E-2</v>
      </c>
      <c r="F2" s="47">
        <v>4.7E-2</v>
      </c>
      <c r="G2" s="47">
        <v>4.7E-2</v>
      </c>
      <c r="H2" s="47">
        <v>4.8000000000000001E-2</v>
      </c>
      <c r="I2" s="47">
        <v>4.9000000000000002E-2</v>
      </c>
      <c r="J2" s="47">
        <v>4.5999999999999999E-2</v>
      </c>
      <c r="K2" s="47">
        <v>4.9000000000000002E-2</v>
      </c>
      <c r="L2" s="47">
        <v>4.7E-2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4.5999999999999999E-2</v>
      </c>
      <c r="D3" s="47">
        <v>4.5999999999999999E-2</v>
      </c>
      <c r="E3" s="47">
        <v>4.5999999999999999E-2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4.7E-2</v>
      </c>
      <c r="K3" s="47">
        <v>4.7E-2</v>
      </c>
      <c r="L3" s="47">
        <v>4.5999999999999999E-2</v>
      </c>
      <c r="M3" s="47">
        <v>4.8000000000000001E-2</v>
      </c>
      <c r="N3" s="40">
        <v>405</v>
      </c>
      <c r="P3" s="46">
        <v>0</v>
      </c>
      <c r="Q3" s="44">
        <f>B2</f>
        <v>0.60499999999999998</v>
      </c>
      <c r="R3" s="44">
        <f>C2</f>
        <v>0.61</v>
      </c>
      <c r="S3" s="44">
        <f>D2</f>
        <v>0.61599999999999999</v>
      </c>
    </row>
    <row r="4" spans="1:19" x14ac:dyDescent="0.2">
      <c r="P4" s="45">
        <v>120</v>
      </c>
      <c r="Q4" s="44">
        <f>E6</f>
        <v>0.72799999999999998</v>
      </c>
      <c r="R4" s="44">
        <f>F6</f>
        <v>0.72299999999999998</v>
      </c>
      <c r="S4" s="44">
        <f>G6</f>
        <v>0.75700000000000001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0.84299999999999997</v>
      </c>
      <c r="R5" s="44">
        <f>I10</f>
        <v>0.877</v>
      </c>
      <c r="S5" s="44">
        <f>J10</f>
        <v>0.86699999999999999</v>
      </c>
    </row>
    <row r="6" spans="1:19" x14ac:dyDescent="0.2">
      <c r="A6" s="42" t="s">
        <v>17</v>
      </c>
      <c r="B6" s="41">
        <v>0.60699999999999998</v>
      </c>
      <c r="C6" s="41">
        <v>0.61299999999999999</v>
      </c>
      <c r="D6" s="41">
        <v>0.62</v>
      </c>
      <c r="E6" s="41">
        <v>0.72799999999999998</v>
      </c>
      <c r="F6" s="41">
        <v>0.72299999999999998</v>
      </c>
      <c r="G6" s="41">
        <v>0.75700000000000001</v>
      </c>
      <c r="H6" s="41">
        <v>4.8000000000000001E-2</v>
      </c>
      <c r="I6" s="41">
        <v>4.9000000000000002E-2</v>
      </c>
      <c r="J6" s="41">
        <v>4.5999999999999999E-2</v>
      </c>
      <c r="K6" s="41">
        <v>4.9000000000000002E-2</v>
      </c>
      <c r="L6" s="41">
        <v>4.7E-2</v>
      </c>
      <c r="M6" s="41">
        <v>4.9000000000000002E-2</v>
      </c>
      <c r="N6" s="40">
        <v>405</v>
      </c>
      <c r="P6" s="45">
        <v>360</v>
      </c>
      <c r="Q6" s="44">
        <f>K14</f>
        <v>0.99099999999999999</v>
      </c>
      <c r="R6" s="44">
        <f>L14</f>
        <v>1.0409999999999999</v>
      </c>
      <c r="S6" s="44">
        <f>M14</f>
        <v>1.03</v>
      </c>
    </row>
    <row r="7" spans="1:19" x14ac:dyDescent="0.2">
      <c r="A7" s="42" t="s">
        <v>16</v>
      </c>
      <c r="B7" s="41">
        <v>4.5999999999999999E-2</v>
      </c>
      <c r="C7" s="41">
        <v>4.5999999999999999E-2</v>
      </c>
      <c r="D7" s="41">
        <v>4.5999999999999999E-2</v>
      </c>
      <c r="E7" s="41">
        <v>4.5999999999999999E-2</v>
      </c>
      <c r="F7" s="41">
        <v>4.7E-2</v>
      </c>
      <c r="G7" s="41">
        <v>4.7E-2</v>
      </c>
      <c r="H7" s="41">
        <v>4.9000000000000002E-2</v>
      </c>
      <c r="I7" s="41">
        <v>4.7E-2</v>
      </c>
      <c r="J7" s="41">
        <v>4.7E-2</v>
      </c>
      <c r="K7" s="41">
        <v>4.7E-2</v>
      </c>
      <c r="L7" s="41">
        <v>4.5999999999999999E-2</v>
      </c>
      <c r="M7" s="41">
        <v>4.8000000000000001E-2</v>
      </c>
      <c r="N7" s="40">
        <v>405</v>
      </c>
      <c r="P7" s="46">
        <v>480</v>
      </c>
      <c r="Q7" s="44">
        <f>B19</f>
        <v>1.1599999999999999</v>
      </c>
      <c r="R7" s="44">
        <f>C19</f>
        <v>1.194</v>
      </c>
      <c r="S7" s="44">
        <f>D19</f>
        <v>1.2010000000000001</v>
      </c>
    </row>
    <row r="8" spans="1:19" x14ac:dyDescent="0.2">
      <c r="P8" s="45">
        <v>600</v>
      </c>
      <c r="Q8" s="44">
        <f>E23</f>
        <v>1.3959999999999999</v>
      </c>
      <c r="R8" s="44">
        <f>F23</f>
        <v>1.468</v>
      </c>
      <c r="S8" s="44">
        <f>G23</f>
        <v>1.49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0.60599999999999998</v>
      </c>
      <c r="C10" s="41">
        <v>0.61699999999999999</v>
      </c>
      <c r="D10" s="41">
        <v>0.622</v>
      </c>
      <c r="E10" s="41">
        <v>0.73399999999999999</v>
      </c>
      <c r="F10" s="41">
        <v>0.72899999999999998</v>
      </c>
      <c r="G10" s="41">
        <v>0.76100000000000001</v>
      </c>
      <c r="H10" s="41">
        <v>0.84299999999999997</v>
      </c>
      <c r="I10" s="41">
        <v>0.877</v>
      </c>
      <c r="J10" s="41">
        <v>0.86699999999999999</v>
      </c>
      <c r="K10" s="41">
        <v>4.9000000000000002E-2</v>
      </c>
      <c r="L10" s="41">
        <v>4.7E-2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1.2854761904761902E-3</v>
      </c>
      <c r="R10" s="38">
        <f>SLOPE(R3:R8,$P$3:$P$8)</f>
        <v>1.3969047619047617E-3</v>
      </c>
      <c r="S10" s="38">
        <f>SLOPE(S3:S8,$P$3:$P$8)</f>
        <v>1.3964285714285713E-3</v>
      </c>
    </row>
    <row r="11" spans="1:19" x14ac:dyDescent="0.2">
      <c r="A11" s="42" t="s">
        <v>16</v>
      </c>
      <c r="B11" s="41">
        <v>4.5999999999999999E-2</v>
      </c>
      <c r="C11" s="41">
        <v>4.7E-2</v>
      </c>
      <c r="D11" s="41">
        <v>4.5999999999999999E-2</v>
      </c>
      <c r="E11" s="41">
        <v>4.7E-2</v>
      </c>
      <c r="F11" s="41">
        <v>4.7E-2</v>
      </c>
      <c r="G11" s="41">
        <v>4.7E-2</v>
      </c>
      <c r="H11" s="41">
        <v>4.9000000000000002E-2</v>
      </c>
      <c r="I11" s="41">
        <v>4.7E-2</v>
      </c>
      <c r="J11" s="41">
        <v>4.7E-2</v>
      </c>
      <c r="K11" s="41">
        <v>4.7E-2</v>
      </c>
      <c r="L11" s="41">
        <v>4.5999999999999999E-2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5.2416053655116199E-5</v>
      </c>
    </row>
    <row r="12" spans="1:19" x14ac:dyDescent="0.2">
      <c r="P12" s="38" t="s">
        <v>18</v>
      </c>
      <c r="Q12" s="38">
        <f>AVERAGE(Q10:S10)</f>
        <v>1.3596031746031742E-3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0.60799999999999998</v>
      </c>
      <c r="C14" s="41">
        <v>0.61899999999999999</v>
      </c>
      <c r="D14" s="41">
        <v>0.623</v>
      </c>
      <c r="E14" s="41">
        <v>0.73799999999999999</v>
      </c>
      <c r="F14" s="41">
        <v>0.73399999999999999</v>
      </c>
      <c r="G14" s="41">
        <v>0.76600000000000001</v>
      </c>
      <c r="H14" s="41">
        <v>0.85</v>
      </c>
      <c r="I14" s="41">
        <v>0.88600000000000001</v>
      </c>
      <c r="J14" s="41">
        <v>0.872</v>
      </c>
      <c r="K14" s="41">
        <v>0.99099999999999999</v>
      </c>
      <c r="L14" s="41">
        <v>1.0409999999999999</v>
      </c>
      <c r="M14" s="41">
        <v>1.03</v>
      </c>
      <c r="N14" s="40">
        <v>405</v>
      </c>
    </row>
    <row r="15" spans="1:19" x14ac:dyDescent="0.2">
      <c r="A15" s="42" t="s">
        <v>16</v>
      </c>
      <c r="B15" s="41">
        <v>4.5999999999999999E-2</v>
      </c>
      <c r="C15" s="41">
        <v>4.5999999999999999E-2</v>
      </c>
      <c r="D15" s="41">
        <v>4.5999999999999999E-2</v>
      </c>
      <c r="E15" s="41">
        <v>4.5999999999999999E-2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4.7E-2</v>
      </c>
      <c r="K15" s="41">
        <v>4.7E-2</v>
      </c>
      <c r="L15" s="41">
        <v>4.5999999999999999E-2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0.60699999999999998</v>
      </c>
      <c r="C18" s="41">
        <v>0.61799999999999999</v>
      </c>
      <c r="D18" s="41">
        <v>0.623</v>
      </c>
      <c r="E18" s="41">
        <v>0.74399999999999999</v>
      </c>
      <c r="F18" s="41">
        <v>0.74</v>
      </c>
      <c r="G18" s="41">
        <v>0.76900000000000002</v>
      </c>
      <c r="H18" s="41">
        <v>0.85399999999999998</v>
      </c>
      <c r="I18" s="41">
        <v>0.89200000000000002</v>
      </c>
      <c r="J18" s="41">
        <v>0.88100000000000001</v>
      </c>
      <c r="K18" s="41">
        <v>1.0009999999999999</v>
      </c>
      <c r="L18" s="41">
        <v>1.054</v>
      </c>
      <c r="M18" s="41">
        <v>1.032</v>
      </c>
      <c r="N18" s="40">
        <v>405</v>
      </c>
    </row>
    <row r="19" spans="1:14" x14ac:dyDescent="0.2">
      <c r="A19" s="42" t="s">
        <v>16</v>
      </c>
      <c r="B19" s="41">
        <v>1.1599999999999999</v>
      </c>
      <c r="C19" s="41">
        <v>1.194</v>
      </c>
      <c r="D19" s="41">
        <v>1.2010000000000001</v>
      </c>
      <c r="E19" s="41">
        <v>4.5999999999999999E-2</v>
      </c>
      <c r="F19" s="41">
        <v>4.7E-2</v>
      </c>
      <c r="G19" s="41">
        <v>4.7E-2</v>
      </c>
      <c r="H19" s="41">
        <v>4.9000000000000002E-2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0.60799999999999998</v>
      </c>
      <c r="C22" s="41">
        <v>0.62</v>
      </c>
      <c r="D22" s="41">
        <v>0.626</v>
      </c>
      <c r="E22" s="41">
        <v>0.748</v>
      </c>
      <c r="F22" s="41">
        <v>0.745</v>
      </c>
      <c r="G22" s="41">
        <v>0.77300000000000002</v>
      </c>
      <c r="H22" s="41">
        <v>0.86199999999999999</v>
      </c>
      <c r="I22" s="41">
        <v>0.9</v>
      </c>
      <c r="J22" s="41">
        <v>0.88500000000000001</v>
      </c>
      <c r="K22" s="41">
        <v>1.0089999999999999</v>
      </c>
      <c r="L22" s="41">
        <v>1.0569999999999999</v>
      </c>
      <c r="M22" s="41">
        <v>1.0369999999999999</v>
      </c>
      <c r="N22" s="40">
        <v>405</v>
      </c>
    </row>
    <row r="23" spans="1:14" x14ac:dyDescent="0.2">
      <c r="A23" s="42" t="s">
        <v>16</v>
      </c>
      <c r="B23" s="41">
        <v>1.163</v>
      </c>
      <c r="C23" s="41">
        <v>1.2010000000000001</v>
      </c>
      <c r="D23" s="41">
        <v>1.2030000000000001</v>
      </c>
      <c r="E23" s="41">
        <v>1.3959999999999999</v>
      </c>
      <c r="F23" s="41">
        <v>1.468</v>
      </c>
      <c r="G23" s="41">
        <v>1.49</v>
      </c>
      <c r="H23" s="41">
        <v>4.9000000000000002E-2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A881-E71D-D44D-9D02-6A38B627C806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0.60099999999999998</v>
      </c>
      <c r="C2" s="47">
        <v>0.60299999999999998</v>
      </c>
      <c r="D2" s="47">
        <v>0.60599999999999998</v>
      </c>
      <c r="E2" s="47">
        <v>4.7E-2</v>
      </c>
      <c r="F2" s="47">
        <v>4.5999999999999999E-2</v>
      </c>
      <c r="G2" s="47">
        <v>4.7E-2</v>
      </c>
      <c r="H2" s="47">
        <v>4.7E-2</v>
      </c>
      <c r="I2" s="47">
        <v>4.7E-2</v>
      </c>
      <c r="J2" s="47">
        <v>4.5999999999999999E-2</v>
      </c>
      <c r="K2" s="47">
        <v>4.5999999999999999E-2</v>
      </c>
      <c r="L2" s="47">
        <v>4.5999999999999999E-2</v>
      </c>
      <c r="M2" s="47">
        <v>4.5999999999999999E-2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4.8000000000000001E-2</v>
      </c>
      <c r="D3" s="47">
        <v>4.7E-2</v>
      </c>
      <c r="E3" s="47">
        <v>4.8000000000000001E-2</v>
      </c>
      <c r="F3" s="47">
        <v>0.05</v>
      </c>
      <c r="G3" s="47">
        <v>4.7E-2</v>
      </c>
      <c r="H3" s="47">
        <v>4.5999999999999999E-2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0.05</v>
      </c>
      <c r="N3" s="40">
        <v>405</v>
      </c>
      <c r="P3" s="46">
        <v>0</v>
      </c>
      <c r="Q3" s="44">
        <f>B2</f>
        <v>0.60099999999999998</v>
      </c>
      <c r="R3" s="44">
        <f>C2</f>
        <v>0.60299999999999998</v>
      </c>
      <c r="S3" s="44">
        <f>D2</f>
        <v>0.60599999999999998</v>
      </c>
    </row>
    <row r="4" spans="1:19" x14ac:dyDescent="0.2">
      <c r="P4" s="45">
        <v>120</v>
      </c>
      <c r="Q4" s="44">
        <f>E6</f>
        <v>0.73199999999999998</v>
      </c>
      <c r="R4" s="44">
        <f>F6</f>
        <v>0.76800000000000002</v>
      </c>
      <c r="S4" s="44">
        <f>G6</f>
        <v>0.91100000000000003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0.86</v>
      </c>
      <c r="R5" s="44">
        <f>I10</f>
        <v>0.94899999999999995</v>
      </c>
      <c r="S5" s="44">
        <f>J10</f>
        <v>1.119</v>
      </c>
    </row>
    <row r="6" spans="1:19" x14ac:dyDescent="0.2">
      <c r="A6" s="42" t="s">
        <v>17</v>
      </c>
      <c r="B6" s="41">
        <v>0.60299999999999998</v>
      </c>
      <c r="C6" s="41">
        <v>0.60699999999999998</v>
      </c>
      <c r="D6" s="41">
        <v>0.60899999999999999</v>
      </c>
      <c r="E6" s="41">
        <v>0.73199999999999998</v>
      </c>
      <c r="F6" s="41">
        <v>0.76800000000000002</v>
      </c>
      <c r="G6" s="41">
        <v>0.91100000000000003</v>
      </c>
      <c r="H6" s="41">
        <v>4.7E-2</v>
      </c>
      <c r="I6" s="41">
        <v>4.7E-2</v>
      </c>
      <c r="J6" s="41">
        <v>4.5999999999999999E-2</v>
      </c>
      <c r="K6" s="41">
        <v>4.5999999999999999E-2</v>
      </c>
      <c r="L6" s="41">
        <v>4.5999999999999999E-2</v>
      </c>
      <c r="M6" s="41">
        <v>4.5999999999999999E-2</v>
      </c>
      <c r="N6" s="40">
        <v>405</v>
      </c>
      <c r="P6" s="45">
        <v>360</v>
      </c>
      <c r="Q6" s="44">
        <f>K14</f>
        <v>1.0369999999999999</v>
      </c>
      <c r="R6" s="44">
        <f>L14</f>
        <v>1.1619999999999999</v>
      </c>
      <c r="S6" s="44">
        <f>M14</f>
        <v>1.389</v>
      </c>
    </row>
    <row r="7" spans="1:19" x14ac:dyDescent="0.2">
      <c r="A7" s="42" t="s">
        <v>16</v>
      </c>
      <c r="B7" s="41">
        <v>4.5999999999999999E-2</v>
      </c>
      <c r="C7" s="41">
        <v>4.8000000000000001E-2</v>
      </c>
      <c r="D7" s="41">
        <v>4.7E-2</v>
      </c>
      <c r="E7" s="41">
        <v>4.8000000000000001E-2</v>
      </c>
      <c r="F7" s="41">
        <v>0.05</v>
      </c>
      <c r="G7" s="41">
        <v>4.7E-2</v>
      </c>
      <c r="H7" s="41">
        <v>4.5999999999999999E-2</v>
      </c>
      <c r="I7" s="41">
        <v>4.7E-2</v>
      </c>
      <c r="J7" s="41">
        <v>4.7E-2</v>
      </c>
      <c r="K7" s="41">
        <v>4.7E-2</v>
      </c>
      <c r="L7" s="41">
        <v>4.7E-2</v>
      </c>
      <c r="M7" s="41">
        <v>0.05</v>
      </c>
      <c r="N7" s="40">
        <v>405</v>
      </c>
      <c r="P7" s="46">
        <v>480</v>
      </c>
      <c r="Q7" s="44">
        <f>B19</f>
        <v>1.175</v>
      </c>
      <c r="R7" s="44"/>
      <c r="S7" s="44">
        <f>D19</f>
        <v>1.655</v>
      </c>
    </row>
    <row r="8" spans="1:19" x14ac:dyDescent="0.2">
      <c r="P8" s="45">
        <v>600</v>
      </c>
      <c r="Q8" s="44">
        <f>E23</f>
        <v>1.3819999999999999</v>
      </c>
      <c r="R8" s="44"/>
      <c r="S8" s="44">
        <f>G23</f>
        <v>1.952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0.60499999999999998</v>
      </c>
      <c r="C10" s="41">
        <v>0.60899999999999999</v>
      </c>
      <c r="D10" s="41">
        <v>0.61199999999999999</v>
      </c>
      <c r="E10" s="41">
        <v>0.73499999999999999</v>
      </c>
      <c r="F10" s="41">
        <v>0.77300000000000002</v>
      </c>
      <c r="G10" s="41">
        <v>0.92700000000000005</v>
      </c>
      <c r="H10" s="41">
        <v>0.86</v>
      </c>
      <c r="I10" s="41">
        <v>0.94899999999999995</v>
      </c>
      <c r="J10" s="41">
        <v>1.119</v>
      </c>
      <c r="K10" s="41">
        <v>4.5999999999999999E-2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1.2883333333333332E-3</v>
      </c>
      <c r="R10" s="38">
        <f>SLOPE(R3:R8,$P$3:$P$8)</f>
        <v>1.5483333333333332E-3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4.8000000000000001E-2</v>
      </c>
      <c r="F11" s="41">
        <v>0.05</v>
      </c>
      <c r="G11" s="41">
        <v>4.7E-2</v>
      </c>
      <c r="H11" s="41">
        <v>4.5999999999999999E-2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0.05</v>
      </c>
      <c r="N11" s="40">
        <v>405</v>
      </c>
      <c r="P11" s="38" t="s">
        <v>19</v>
      </c>
      <c r="Q11" s="38">
        <f>_xlfn.STDEV.P(Q10:S10)</f>
        <v>1.3000000000000002E-4</v>
      </c>
    </row>
    <row r="12" spans="1:19" x14ac:dyDescent="0.2">
      <c r="P12" s="38" t="s">
        <v>18</v>
      </c>
      <c r="Q12" s="38">
        <f>AVERAGE(Q10:S10)</f>
        <v>1.4183333333333331E-3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0.60599999999999998</v>
      </c>
      <c r="C14" s="41">
        <v>0.61099999999999999</v>
      </c>
      <c r="D14" s="41">
        <v>0.61299999999999999</v>
      </c>
      <c r="E14" s="41">
        <v>0.73899999999999999</v>
      </c>
      <c r="F14" s="41">
        <v>0.77900000000000003</v>
      </c>
      <c r="G14" s="41">
        <v>0.93200000000000005</v>
      </c>
      <c r="H14" s="41">
        <v>0.87</v>
      </c>
      <c r="I14" s="41">
        <v>0.95799999999999996</v>
      </c>
      <c r="J14" s="41">
        <v>1.1319999999999999</v>
      </c>
      <c r="K14" s="41">
        <v>1.0369999999999999</v>
      </c>
      <c r="L14" s="41">
        <v>1.1619999999999999</v>
      </c>
      <c r="M14" s="41">
        <v>1.389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4.8000000000000001E-2</v>
      </c>
      <c r="D15" s="41">
        <v>4.7E-2</v>
      </c>
      <c r="E15" s="41">
        <v>4.8000000000000001E-2</v>
      </c>
      <c r="F15" s="41">
        <v>0.05</v>
      </c>
      <c r="G15" s="41">
        <v>4.7E-2</v>
      </c>
      <c r="H15" s="41">
        <v>4.5999999999999999E-2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0.05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0.60799999999999998</v>
      </c>
      <c r="C18" s="41">
        <v>0.61499999999999999</v>
      </c>
      <c r="D18" s="41">
        <v>0.61699999999999999</v>
      </c>
      <c r="E18" s="41">
        <v>0.746</v>
      </c>
      <c r="F18" s="41">
        <v>0.78200000000000003</v>
      </c>
      <c r="G18" s="41">
        <v>0.94099999999999995</v>
      </c>
      <c r="H18" s="41">
        <v>0.878</v>
      </c>
      <c r="I18" s="41">
        <v>0.96299999999999997</v>
      </c>
      <c r="J18" s="41">
        <v>1.145</v>
      </c>
      <c r="K18" s="41">
        <v>1.0469999999999999</v>
      </c>
      <c r="L18" s="41">
        <v>1.1679999999999999</v>
      </c>
      <c r="M18" s="41">
        <v>1.4039999999999999</v>
      </c>
      <c r="N18" s="40">
        <v>405</v>
      </c>
    </row>
    <row r="19" spans="1:14" x14ac:dyDescent="0.2">
      <c r="A19" s="42" t="s">
        <v>16</v>
      </c>
      <c r="B19" s="41">
        <v>1.175</v>
      </c>
      <c r="C19" s="41">
        <v>1.3839999999999999</v>
      </c>
      <c r="D19" s="41">
        <v>1.655</v>
      </c>
      <c r="E19" s="41">
        <v>4.8000000000000001E-2</v>
      </c>
      <c r="F19" s="41">
        <v>0.05</v>
      </c>
      <c r="G19" s="41">
        <v>4.7E-2</v>
      </c>
      <c r="H19" s="41">
        <v>4.5999999999999999E-2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0.05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0.60799999999999998</v>
      </c>
      <c r="C22" s="41">
        <v>0.61299999999999999</v>
      </c>
      <c r="D22" s="41">
        <v>0.61699999999999999</v>
      </c>
      <c r="E22" s="41">
        <v>0.747</v>
      </c>
      <c r="F22" s="41">
        <v>0.78600000000000003</v>
      </c>
      <c r="G22" s="41">
        <v>0.95599999999999996</v>
      </c>
      <c r="H22" s="41">
        <v>0.88100000000000001</v>
      </c>
      <c r="I22" s="41">
        <v>0.96699999999999997</v>
      </c>
      <c r="J22" s="41">
        <v>1.1479999999999999</v>
      </c>
      <c r="K22" s="41">
        <v>1.052</v>
      </c>
      <c r="L22" s="41">
        <v>1.175</v>
      </c>
      <c r="M22" s="41">
        <v>1.405</v>
      </c>
      <c r="N22" s="40">
        <v>405</v>
      </c>
    </row>
    <row r="23" spans="1:14" x14ac:dyDescent="0.2">
      <c r="A23" s="42" t="s">
        <v>16</v>
      </c>
      <c r="B23" s="41">
        <v>1.1839999999999999</v>
      </c>
      <c r="C23" s="41">
        <v>1.389</v>
      </c>
      <c r="D23" s="41">
        <v>1.6639999999999999</v>
      </c>
      <c r="E23" s="41">
        <v>1.3819999999999999</v>
      </c>
      <c r="F23" s="41">
        <v>1.65</v>
      </c>
      <c r="G23" s="41">
        <v>1.952</v>
      </c>
      <c r="H23" s="41">
        <v>4.5999999999999999E-2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0.05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EE0F-2856-CE40-996C-1DB1C15DE539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</v>
      </c>
      <c r="C2" s="47">
        <v>0.6</v>
      </c>
      <c r="D2" s="47">
        <v>0.63800000000000001</v>
      </c>
      <c r="E2" s="47">
        <v>4.5999999999999999E-2</v>
      </c>
      <c r="F2" s="47">
        <v>4.5999999999999999E-2</v>
      </c>
      <c r="G2" s="47">
        <v>4.8000000000000001E-2</v>
      </c>
      <c r="H2" s="47">
        <v>4.7E-2</v>
      </c>
      <c r="I2" s="47">
        <v>4.8000000000000001E-2</v>
      </c>
      <c r="J2" s="47">
        <v>4.8000000000000001E-2</v>
      </c>
      <c r="K2" s="47">
        <v>4.7E-2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4.5999999999999999E-2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4.5999999999999999E-2</v>
      </c>
      <c r="M3" s="47">
        <v>4.7E-2</v>
      </c>
      <c r="N3" s="40">
        <v>405</v>
      </c>
      <c r="P3" s="46">
        <v>0</v>
      </c>
      <c r="Q3" s="44">
        <f>B2</f>
        <v>0.6</v>
      </c>
      <c r="R3" s="44">
        <f>C2</f>
        <v>0.6</v>
      </c>
      <c r="S3" s="44">
        <f>D2</f>
        <v>0.63800000000000001</v>
      </c>
    </row>
    <row r="4" spans="1:19" x14ac:dyDescent="0.2">
      <c r="P4" s="45">
        <v>120</v>
      </c>
      <c r="Q4" s="44">
        <f>E6</f>
        <v>0.70699999999999996</v>
      </c>
      <c r="R4" s="44">
        <f>F6</f>
        <v>0.71099999999999997</v>
      </c>
      <c r="S4" s="44">
        <f>G6</f>
        <v>0.76300000000000001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0.84899999999999998</v>
      </c>
      <c r="R5" s="44">
        <f>I10</f>
        <v>0.83499999999999996</v>
      </c>
      <c r="S5" s="44">
        <f>J10</f>
        <v>0.93600000000000005</v>
      </c>
    </row>
    <row r="6" spans="1:19" x14ac:dyDescent="0.2">
      <c r="A6" s="42" t="s">
        <v>17</v>
      </c>
      <c r="B6" s="41">
        <v>0.60399999999999998</v>
      </c>
      <c r="C6" s="41">
        <v>0.60099999999999998</v>
      </c>
      <c r="D6" s="41">
        <v>0.63700000000000001</v>
      </c>
      <c r="E6" s="41">
        <v>0.70699999999999996</v>
      </c>
      <c r="F6" s="41">
        <v>0.71099999999999997</v>
      </c>
      <c r="G6" s="41">
        <v>0.76300000000000001</v>
      </c>
      <c r="H6" s="41">
        <v>4.7E-2</v>
      </c>
      <c r="I6" s="41">
        <v>4.8000000000000001E-2</v>
      </c>
      <c r="J6" s="41">
        <v>4.8000000000000001E-2</v>
      </c>
      <c r="K6" s="41">
        <v>4.7E-2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0.97399999999999998</v>
      </c>
      <c r="R6" s="44">
        <f>L14</f>
        <v>0.996</v>
      </c>
      <c r="S6" s="44">
        <f>M14</f>
        <v>1.1060000000000001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4.7E-2</v>
      </c>
      <c r="E7" s="41">
        <v>4.5999999999999999E-2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4.8000000000000001E-2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1.1399999999999999</v>
      </c>
      <c r="R7" s="44">
        <f>C19</f>
        <v>1.18</v>
      </c>
      <c r="S7" s="44">
        <f>D19</f>
        <v>1.383</v>
      </c>
    </row>
    <row r="8" spans="1:19" x14ac:dyDescent="0.2">
      <c r="P8" s="45">
        <v>600</v>
      </c>
      <c r="Q8" s="44">
        <f>E23</f>
        <v>1.3859999999999999</v>
      </c>
      <c r="R8" s="44">
        <f>F23</f>
        <v>1.397</v>
      </c>
      <c r="S8" s="44">
        <f>G23</f>
        <v>1.6040000000000001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0.60699999999999998</v>
      </c>
      <c r="C10" s="41">
        <v>0.60299999999999998</v>
      </c>
      <c r="D10" s="41">
        <v>0.63800000000000001</v>
      </c>
      <c r="E10" s="41">
        <v>0.71299999999999997</v>
      </c>
      <c r="F10" s="41">
        <v>0.71199999999999997</v>
      </c>
      <c r="G10" s="41">
        <v>0.76400000000000001</v>
      </c>
      <c r="H10" s="41">
        <v>0.84899999999999998</v>
      </c>
      <c r="I10" s="41">
        <v>0.83499999999999996</v>
      </c>
      <c r="J10" s="41">
        <v>0.93600000000000005</v>
      </c>
      <c r="K10" s="41">
        <v>4.7E-2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1.2747619047619046E-3</v>
      </c>
      <c r="R10" s="38">
        <f>SLOPE(R3:R8,$P$3:$P$8)</f>
        <v>1.322142857142857E-3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4.5999999999999999E-2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4.5999999999999999E-2</v>
      </c>
      <c r="M11" s="41">
        <v>4.7E-2</v>
      </c>
      <c r="N11" s="40">
        <v>405</v>
      </c>
      <c r="P11" s="38" t="s">
        <v>19</v>
      </c>
      <c r="Q11" s="38">
        <f>_xlfn.STDEV.P(Q10:S10)</f>
        <v>2.3690476190476196E-5</v>
      </c>
    </row>
    <row r="12" spans="1:19" x14ac:dyDescent="0.2">
      <c r="P12" s="38" t="s">
        <v>18</v>
      </c>
      <c r="Q12" s="38">
        <f>AVERAGE(Q10:S10)</f>
        <v>1.2984523809523808E-3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0.60699999999999998</v>
      </c>
      <c r="C14" s="41">
        <v>0.60499999999999998</v>
      </c>
      <c r="D14" s="41">
        <v>0.64100000000000001</v>
      </c>
      <c r="E14" s="41">
        <v>0.72099999999999997</v>
      </c>
      <c r="F14" s="41">
        <v>0.71799999999999997</v>
      </c>
      <c r="G14" s="41">
        <v>0.77300000000000002</v>
      </c>
      <c r="H14" s="41">
        <v>0.85599999999999998</v>
      </c>
      <c r="I14" s="41">
        <v>0.84099999999999997</v>
      </c>
      <c r="J14" s="41">
        <v>0.94</v>
      </c>
      <c r="K14" s="41">
        <v>0.97399999999999998</v>
      </c>
      <c r="L14" s="41">
        <v>0.996</v>
      </c>
      <c r="M14" s="41">
        <v>1.1060000000000001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4.5999999999999999E-2</v>
      </c>
      <c r="F15" s="41">
        <v>4.7E-2</v>
      </c>
      <c r="G15" s="41">
        <v>4.5999999999999999E-2</v>
      </c>
      <c r="H15" s="41">
        <v>4.7E-2</v>
      </c>
      <c r="I15" s="41">
        <v>4.7E-2</v>
      </c>
      <c r="J15" s="41">
        <v>4.8000000000000001E-2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0.60899999999999999</v>
      </c>
      <c r="C18" s="41">
        <v>0.60399999999999998</v>
      </c>
      <c r="D18" s="41">
        <v>0.64300000000000002</v>
      </c>
      <c r="E18" s="41">
        <v>0.72699999999999998</v>
      </c>
      <c r="F18" s="41">
        <v>0.72199999999999998</v>
      </c>
      <c r="G18" s="41">
        <v>0.77600000000000002</v>
      </c>
      <c r="H18" s="41">
        <v>0.86399999999999999</v>
      </c>
      <c r="I18" s="41">
        <v>0.84799999999999998</v>
      </c>
      <c r="J18" s="41">
        <v>0.95099999999999996</v>
      </c>
      <c r="K18" s="41">
        <v>0.98699999999999999</v>
      </c>
      <c r="L18" s="41">
        <v>1.004</v>
      </c>
      <c r="M18" s="41">
        <v>1.1120000000000001</v>
      </c>
      <c r="N18" s="40">
        <v>405</v>
      </c>
    </row>
    <row r="19" spans="1:14" x14ac:dyDescent="0.2">
      <c r="A19" s="42" t="s">
        <v>16</v>
      </c>
      <c r="B19" s="41">
        <v>1.1399999999999999</v>
      </c>
      <c r="C19" s="41">
        <v>1.18</v>
      </c>
      <c r="D19" s="41">
        <v>1.383</v>
      </c>
      <c r="E19" s="41">
        <v>4.5999999999999999E-2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</v>
      </c>
      <c r="C22" s="41">
        <v>0.60399999999999998</v>
      </c>
      <c r="D22" s="41">
        <v>0.64400000000000002</v>
      </c>
      <c r="E22" s="41">
        <v>0.73199999999999998</v>
      </c>
      <c r="F22" s="41">
        <v>0.72599999999999998</v>
      </c>
      <c r="G22" s="41">
        <v>0.78100000000000003</v>
      </c>
      <c r="H22" s="41">
        <v>0.87</v>
      </c>
      <c r="I22" s="41">
        <v>0.85699999999999998</v>
      </c>
      <c r="J22" s="41">
        <v>0.95399999999999996</v>
      </c>
      <c r="K22" s="41">
        <v>1</v>
      </c>
      <c r="L22" s="41">
        <v>1.0109999999999999</v>
      </c>
      <c r="M22" s="41">
        <v>1.117</v>
      </c>
      <c r="N22" s="40">
        <v>405</v>
      </c>
    </row>
    <row r="23" spans="1:14" x14ac:dyDescent="0.2">
      <c r="A23" s="42" t="s">
        <v>16</v>
      </c>
      <c r="B23" s="41">
        <v>1.155</v>
      </c>
      <c r="C23" s="41">
        <v>1.1879999999999999</v>
      </c>
      <c r="D23" s="41">
        <v>1.345</v>
      </c>
      <c r="E23" s="41">
        <v>1.3859999999999999</v>
      </c>
      <c r="F23" s="41">
        <v>1.397</v>
      </c>
      <c r="G23" s="41">
        <v>1.6040000000000001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4.5999999999999999E-2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7D06E-5452-E14A-987A-1B883802E03A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0.57199999999999995</v>
      </c>
      <c r="C2" s="47">
        <v>0.63</v>
      </c>
      <c r="D2" s="47">
        <v>0.57199999999999995</v>
      </c>
      <c r="E2" s="47">
        <v>4.5999999999999999E-2</v>
      </c>
      <c r="F2" s="47">
        <v>4.5999999999999999E-2</v>
      </c>
      <c r="G2" s="47">
        <v>4.7E-2</v>
      </c>
      <c r="H2" s="47">
        <v>4.8000000000000001E-2</v>
      </c>
      <c r="I2" s="47">
        <v>4.9000000000000002E-2</v>
      </c>
      <c r="J2" s="47">
        <v>4.8000000000000001E-2</v>
      </c>
      <c r="K2" s="47">
        <v>4.7E-2</v>
      </c>
      <c r="L2" s="47">
        <v>4.8000000000000001E-2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4.7E-2</v>
      </c>
      <c r="F3" s="47">
        <v>4.5999999999999999E-2</v>
      </c>
      <c r="G3" s="47">
        <v>4.7E-2</v>
      </c>
      <c r="H3" s="47">
        <v>4.7E-2</v>
      </c>
      <c r="I3" s="47">
        <v>4.5999999999999999E-2</v>
      </c>
      <c r="J3" s="47">
        <v>4.7E-2</v>
      </c>
      <c r="K3" s="47">
        <v>4.7E-2</v>
      </c>
      <c r="L3" s="47">
        <v>4.7E-2</v>
      </c>
      <c r="M3" s="47">
        <v>4.8000000000000001E-2</v>
      </c>
      <c r="N3" s="40">
        <v>405</v>
      </c>
      <c r="P3" s="46">
        <v>0</v>
      </c>
      <c r="Q3" s="44">
        <f>B2</f>
        <v>0.57199999999999995</v>
      </c>
      <c r="R3" s="44">
        <f>C2</f>
        <v>0.63</v>
      </c>
      <c r="S3" s="44">
        <f>D2</f>
        <v>0.57199999999999995</v>
      </c>
    </row>
    <row r="4" spans="1:19" x14ac:dyDescent="0.2">
      <c r="P4" s="45">
        <v>120</v>
      </c>
      <c r="Q4" s="44">
        <f>E6</f>
        <v>0.77300000000000002</v>
      </c>
      <c r="R4" s="44">
        <f>F6</f>
        <v>0.751</v>
      </c>
      <c r="S4" s="44">
        <f>G6</f>
        <v>0.67900000000000005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0.96</v>
      </c>
      <c r="R5" s="44">
        <f>I10</f>
        <v>0.91600000000000004</v>
      </c>
      <c r="S5" s="44">
        <f>J10</f>
        <v>0.79</v>
      </c>
    </row>
    <row r="6" spans="1:19" x14ac:dyDescent="0.2">
      <c r="A6" s="42" t="s">
        <v>17</v>
      </c>
      <c r="B6" s="41">
        <v>0.57499999999999996</v>
      </c>
      <c r="C6" s="41">
        <v>0.63300000000000001</v>
      </c>
      <c r="D6" s="41">
        <v>0.70099999999999996</v>
      </c>
      <c r="E6" s="41">
        <v>0.77300000000000002</v>
      </c>
      <c r="F6" s="41">
        <v>0.751</v>
      </c>
      <c r="G6" s="41">
        <v>0.67900000000000005</v>
      </c>
      <c r="H6" s="41">
        <v>4.8000000000000001E-2</v>
      </c>
      <c r="I6" s="41">
        <v>4.9000000000000002E-2</v>
      </c>
      <c r="J6" s="41">
        <v>4.8000000000000001E-2</v>
      </c>
      <c r="K6" s="41">
        <v>4.7E-2</v>
      </c>
      <c r="L6" s="41">
        <v>4.8000000000000001E-2</v>
      </c>
      <c r="M6" s="41">
        <v>4.7E-2</v>
      </c>
      <c r="N6" s="40">
        <v>405</v>
      </c>
      <c r="P6" s="45">
        <v>360</v>
      </c>
      <c r="Q6" s="44">
        <f>K14</f>
        <v>1.1559999999999999</v>
      </c>
      <c r="R6" s="44">
        <f>L14</f>
        <v>1.0840000000000001</v>
      </c>
      <c r="S6" s="44">
        <f>M14</f>
        <v>0.88700000000000001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4.7E-2</v>
      </c>
      <c r="F7" s="41">
        <v>4.5999999999999999E-2</v>
      </c>
      <c r="G7" s="41">
        <v>4.7E-2</v>
      </c>
      <c r="H7" s="41">
        <v>4.7E-2</v>
      </c>
      <c r="I7" s="41">
        <v>4.5999999999999999E-2</v>
      </c>
      <c r="J7" s="41">
        <v>4.7E-2</v>
      </c>
      <c r="K7" s="41">
        <v>4.7E-2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1.3839999999999999</v>
      </c>
      <c r="R7" s="44">
        <f>C19</f>
        <v>1.2869999999999999</v>
      </c>
      <c r="S7" s="44">
        <f>D19</f>
        <v>1.0109999999999999</v>
      </c>
    </row>
    <row r="8" spans="1:19" x14ac:dyDescent="0.2">
      <c r="P8" s="45">
        <v>600</v>
      </c>
      <c r="Q8" s="44">
        <f>E23</f>
        <v>1.655</v>
      </c>
      <c r="R8" s="44">
        <f>F23</f>
        <v>1.536</v>
      </c>
      <c r="S8" s="44">
        <f>G23</f>
        <v>1.159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0.57999999999999996</v>
      </c>
      <c r="C10" s="41">
        <v>0.627</v>
      </c>
      <c r="D10" s="41">
        <v>0.69399999999999995</v>
      </c>
      <c r="E10" s="41">
        <v>0.77800000000000002</v>
      </c>
      <c r="F10" s="41">
        <v>0.75700000000000001</v>
      </c>
      <c r="G10" s="41">
        <v>0.68100000000000005</v>
      </c>
      <c r="H10" s="41">
        <v>0.96</v>
      </c>
      <c r="I10" s="41">
        <v>0.91600000000000004</v>
      </c>
      <c r="J10" s="41">
        <v>0.79</v>
      </c>
      <c r="K10" s="41">
        <v>4.7E-2</v>
      </c>
      <c r="L10" s="41">
        <v>4.8000000000000001E-2</v>
      </c>
      <c r="M10" s="41">
        <v>4.7E-2</v>
      </c>
      <c r="N10" s="40">
        <v>405</v>
      </c>
      <c r="P10" s="38" t="s">
        <v>20</v>
      </c>
      <c r="Q10" s="38">
        <f>SLOPE(Q3:Q8,$P$3:$P$8)</f>
        <v>1.7723809523809524E-3</v>
      </c>
      <c r="R10" s="38">
        <f>SLOPE(R3:R8,$P$3:$P$8)</f>
        <v>1.5014285714285715E-3</v>
      </c>
      <c r="S10" s="38">
        <f>SLOPE(S3:S8,$P$3:$P$8)</f>
        <v>9.5904761904761903E-4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4.5999999999999999E-2</v>
      </c>
      <c r="J11" s="41">
        <v>4.7E-2</v>
      </c>
      <c r="K11" s="41">
        <v>4.7E-2</v>
      </c>
      <c r="L11" s="41">
        <v>4.7E-2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3.3814911263138603E-4</v>
      </c>
    </row>
    <row r="12" spans="1:19" x14ac:dyDescent="0.2">
      <c r="P12" s="38" t="s">
        <v>18</v>
      </c>
      <c r="Q12" s="38">
        <f>AVERAGE(Q10:S10)</f>
        <v>1.410952380952381E-3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0.58099999999999996</v>
      </c>
      <c r="C14" s="41">
        <v>0.627</v>
      </c>
      <c r="D14" s="41">
        <v>0.69599999999999995</v>
      </c>
      <c r="E14" s="41">
        <v>0.78500000000000003</v>
      </c>
      <c r="F14" s="41">
        <v>0.76300000000000001</v>
      </c>
      <c r="G14" s="41">
        <v>0.72699999999999998</v>
      </c>
      <c r="H14" s="41">
        <v>0.96799999999999997</v>
      </c>
      <c r="I14" s="41">
        <v>0.92200000000000004</v>
      </c>
      <c r="J14" s="41">
        <v>0.84499999999999997</v>
      </c>
      <c r="K14" s="41">
        <v>1.1559999999999999</v>
      </c>
      <c r="L14" s="41">
        <v>1.0840000000000001</v>
      </c>
      <c r="M14" s="41">
        <v>0.88700000000000001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4.5999999999999999E-2</v>
      </c>
      <c r="F15" s="41">
        <v>4.5999999999999999E-2</v>
      </c>
      <c r="G15" s="41">
        <v>4.7E-2</v>
      </c>
      <c r="H15" s="41">
        <v>4.7E-2</v>
      </c>
      <c r="I15" s="41">
        <v>4.5999999999999999E-2</v>
      </c>
      <c r="J15" s="41">
        <v>4.7E-2</v>
      </c>
      <c r="K15" s="41">
        <v>4.5999999999999999E-2</v>
      </c>
      <c r="L15" s="41">
        <v>4.7E-2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0.58099999999999996</v>
      </c>
      <c r="C18" s="41">
        <v>0.628</v>
      </c>
      <c r="D18" s="41">
        <v>0.70399999999999996</v>
      </c>
      <c r="E18" s="41">
        <v>0.79200000000000004</v>
      </c>
      <c r="F18" s="41">
        <v>0.77</v>
      </c>
      <c r="G18" s="41">
        <v>0.73</v>
      </c>
      <c r="H18" s="41">
        <v>0.97699999999999998</v>
      </c>
      <c r="I18" s="41">
        <v>0.92800000000000005</v>
      </c>
      <c r="J18" s="41">
        <v>0.85199999999999998</v>
      </c>
      <c r="K18" s="41">
        <v>1.1679999999999999</v>
      </c>
      <c r="L18" s="41">
        <v>1.097</v>
      </c>
      <c r="M18" s="41">
        <v>0.89100000000000001</v>
      </c>
      <c r="N18" s="40">
        <v>405</v>
      </c>
    </row>
    <row r="19" spans="1:14" x14ac:dyDescent="0.2">
      <c r="A19" s="42" t="s">
        <v>16</v>
      </c>
      <c r="B19" s="41">
        <v>1.3839999999999999</v>
      </c>
      <c r="C19" s="41">
        <v>1.2869999999999999</v>
      </c>
      <c r="D19" s="41">
        <v>1.0109999999999999</v>
      </c>
      <c r="E19" s="41">
        <v>4.5999999999999999E-2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0.59099999999999997</v>
      </c>
      <c r="C22" s="41">
        <v>0.63100000000000001</v>
      </c>
      <c r="D22" s="41">
        <v>0.70599999999999996</v>
      </c>
      <c r="E22" s="41">
        <v>0.79800000000000004</v>
      </c>
      <c r="F22" s="41">
        <v>0.77700000000000002</v>
      </c>
      <c r="G22" s="41">
        <v>0.73399999999999999</v>
      </c>
      <c r="H22" s="41">
        <v>0.98199999999999998</v>
      </c>
      <c r="I22" s="41">
        <v>0.93300000000000005</v>
      </c>
      <c r="J22" s="41">
        <v>0.85199999999999998</v>
      </c>
      <c r="K22" s="41">
        <v>1.181</v>
      </c>
      <c r="L22" s="41">
        <v>1.107</v>
      </c>
      <c r="M22" s="41">
        <v>0.89700000000000002</v>
      </c>
      <c r="N22" s="40">
        <v>405</v>
      </c>
    </row>
    <row r="23" spans="1:14" x14ac:dyDescent="0.2">
      <c r="A23" s="42" t="s">
        <v>16</v>
      </c>
      <c r="B23" s="41">
        <v>1.3979999999999999</v>
      </c>
      <c r="C23" s="41">
        <v>1.302</v>
      </c>
      <c r="D23" s="41">
        <v>1.014</v>
      </c>
      <c r="E23" s="41">
        <v>1.655</v>
      </c>
      <c r="F23" s="41">
        <v>1.536</v>
      </c>
      <c r="G23" s="41">
        <v>1.159</v>
      </c>
      <c r="H23" s="41">
        <v>4.7E-2</v>
      </c>
      <c r="I23" s="41">
        <v>4.5999999999999999E-2</v>
      </c>
      <c r="J23" s="41">
        <v>4.7E-2</v>
      </c>
      <c r="K23" s="41">
        <v>4.7E-2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95DEB-F8CD-9046-AAFA-ED19152B5B67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0.63300000000000001</v>
      </c>
      <c r="C2" s="47">
        <v>0.63500000000000001</v>
      </c>
      <c r="D2" s="47">
        <v>0.65600000000000003</v>
      </c>
      <c r="E2" s="47">
        <v>4.5999999999999999E-2</v>
      </c>
      <c r="F2" s="47">
        <v>4.5999999999999999E-2</v>
      </c>
      <c r="G2" s="47">
        <v>4.5999999999999999E-2</v>
      </c>
      <c r="H2" s="47">
        <v>4.7E-2</v>
      </c>
      <c r="I2" s="47">
        <v>4.7E-2</v>
      </c>
      <c r="J2" s="47">
        <v>4.5999999999999999E-2</v>
      </c>
      <c r="K2" s="47">
        <v>4.5999999999999999E-2</v>
      </c>
      <c r="L2" s="47">
        <v>4.5999999999999999E-2</v>
      </c>
      <c r="M2" s="47">
        <v>4.5999999999999999E-2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4.7E-2</v>
      </c>
      <c r="F3" s="47">
        <v>4.8000000000000001E-2</v>
      </c>
      <c r="G3" s="47">
        <v>4.7E-2</v>
      </c>
      <c r="H3" s="47">
        <v>4.5999999999999999E-2</v>
      </c>
      <c r="I3" s="47">
        <v>4.5999999999999999E-2</v>
      </c>
      <c r="J3" s="47">
        <v>4.5999999999999999E-2</v>
      </c>
      <c r="K3" s="47">
        <v>4.7E-2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0.63300000000000001</v>
      </c>
      <c r="R3" s="44">
        <f>C2</f>
        <v>0.63500000000000001</v>
      </c>
      <c r="S3" s="44">
        <f>D2</f>
        <v>0.65600000000000003</v>
      </c>
    </row>
    <row r="4" spans="1:19" x14ac:dyDescent="0.2">
      <c r="P4" s="45">
        <v>120</v>
      </c>
      <c r="Q4" s="44">
        <f>E6</f>
        <v>0.69499999999999995</v>
      </c>
      <c r="R4" s="44">
        <f>F6</f>
        <v>0.71399999999999997</v>
      </c>
      <c r="S4" s="44">
        <f>G6</f>
        <v>0.748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0.77600000000000002</v>
      </c>
      <c r="R5" s="44">
        <f>I10</f>
        <v>0.78700000000000003</v>
      </c>
      <c r="S5" s="44">
        <f>J10</f>
        <v>0.88100000000000001</v>
      </c>
    </row>
    <row r="6" spans="1:19" x14ac:dyDescent="0.2">
      <c r="A6" s="42" t="s">
        <v>17</v>
      </c>
      <c r="B6" s="41">
        <v>0.63100000000000001</v>
      </c>
      <c r="C6" s="41">
        <v>0.63</v>
      </c>
      <c r="D6" s="41">
        <v>0.65600000000000003</v>
      </c>
      <c r="E6" s="41">
        <v>0.69499999999999995</v>
      </c>
      <c r="F6" s="41">
        <v>0.71399999999999997</v>
      </c>
      <c r="G6" s="41">
        <v>0.748</v>
      </c>
      <c r="H6" s="41">
        <v>4.7E-2</v>
      </c>
      <c r="I6" s="41">
        <v>4.7E-2</v>
      </c>
      <c r="J6" s="41">
        <v>4.5999999999999999E-2</v>
      </c>
      <c r="K6" s="41">
        <v>4.5999999999999999E-2</v>
      </c>
      <c r="L6" s="41">
        <v>4.5999999999999999E-2</v>
      </c>
      <c r="M6" s="41">
        <v>4.5999999999999999E-2</v>
      </c>
      <c r="N6" s="40">
        <v>405</v>
      </c>
      <c r="P6" s="45">
        <v>360</v>
      </c>
      <c r="Q6" s="44">
        <f>K14</f>
        <v>0.873</v>
      </c>
      <c r="R6" s="44">
        <f>L14</f>
        <v>0.93400000000000005</v>
      </c>
      <c r="S6" s="44">
        <f>M14</f>
        <v>1.014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4.7E-2</v>
      </c>
      <c r="F7" s="41">
        <v>4.7E-2</v>
      </c>
      <c r="G7" s="41">
        <v>4.7E-2</v>
      </c>
      <c r="H7" s="41">
        <v>4.5999999999999999E-2</v>
      </c>
      <c r="I7" s="41">
        <v>4.5999999999999999E-2</v>
      </c>
      <c r="J7" s="41">
        <v>4.5999999999999999E-2</v>
      </c>
      <c r="K7" s="41">
        <v>4.7E-2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1.01</v>
      </c>
      <c r="R7" s="44">
        <f>C19</f>
        <v>1.0329999999999999</v>
      </c>
      <c r="S7" s="44">
        <f>D19</f>
        <v>1.1759999999999999</v>
      </c>
    </row>
    <row r="8" spans="1:19" x14ac:dyDescent="0.2">
      <c r="P8" s="45">
        <v>600</v>
      </c>
      <c r="Q8" s="44">
        <f>E23</f>
        <v>1.149</v>
      </c>
      <c r="R8" s="44">
        <f>F23</f>
        <v>1.173</v>
      </c>
      <c r="S8" s="44">
        <f>G23</f>
        <v>1.286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</v>
      </c>
      <c r="C10" s="41">
        <v>0.626</v>
      </c>
      <c r="D10" s="41">
        <v>0.65600000000000003</v>
      </c>
      <c r="E10" s="41">
        <v>0.69599999999999995</v>
      </c>
      <c r="F10" s="41">
        <v>0.71499999999999997</v>
      </c>
      <c r="G10" s="41">
        <v>0.752</v>
      </c>
      <c r="H10" s="41">
        <v>0.77600000000000002</v>
      </c>
      <c r="I10" s="41">
        <v>0.78700000000000003</v>
      </c>
      <c r="J10" s="41">
        <v>0.88100000000000001</v>
      </c>
      <c r="K10" s="41">
        <v>4.7E-2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8.6238095238095236E-4</v>
      </c>
      <c r="R10" s="38">
        <f>SLOPE(R3:R8,$P$3:$P$8)</f>
        <v>9.0333333333333325E-4</v>
      </c>
      <c r="S10" s="38">
        <f>SLOPE(S3:S8,$P$3:$P$8)</f>
        <v>1.0873809523809523E-3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4.7E-2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4.5999999999999999E-2</v>
      </c>
      <c r="K11" s="41">
        <v>4.7E-2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9.7852282993162931E-5</v>
      </c>
    </row>
    <row r="12" spans="1:19" x14ac:dyDescent="0.2">
      <c r="P12" s="38" t="s">
        <v>18</v>
      </c>
      <c r="Q12" s="38">
        <f>AVERAGE(Q10:S10)</f>
        <v>9.5103174603174601E-4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0.63</v>
      </c>
      <c r="C14" s="41">
        <v>0.625</v>
      </c>
      <c r="D14" s="41">
        <v>0.65600000000000003</v>
      </c>
      <c r="E14" s="41">
        <v>0.69499999999999995</v>
      </c>
      <c r="F14" s="41">
        <v>0.71399999999999997</v>
      </c>
      <c r="G14" s="41">
        <v>0.752</v>
      </c>
      <c r="H14" s="41">
        <v>0.77500000000000002</v>
      </c>
      <c r="I14" s="41">
        <v>0.78700000000000003</v>
      </c>
      <c r="J14" s="41">
        <v>0.88200000000000001</v>
      </c>
      <c r="K14" s="41">
        <v>0.873</v>
      </c>
      <c r="L14" s="41">
        <v>0.93400000000000005</v>
      </c>
      <c r="M14" s="41">
        <v>1.014</v>
      </c>
      <c r="N14" s="51">
        <v>582</v>
      </c>
    </row>
    <row r="15" spans="1:19" x14ac:dyDescent="0.2">
      <c r="A15" s="42" t="s">
        <v>16</v>
      </c>
      <c r="B15" s="41">
        <v>4.7E-2</v>
      </c>
      <c r="C15" s="41">
        <v>4.8000000000000001E-2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4.5999999999999999E-2</v>
      </c>
      <c r="I15" s="41">
        <v>4.5999999999999999E-2</v>
      </c>
      <c r="J15" s="41">
        <v>4.5999999999999999E-2</v>
      </c>
      <c r="K15" s="41">
        <v>4.7E-2</v>
      </c>
      <c r="L15" s="41">
        <v>4.7E-2</v>
      </c>
      <c r="M15" s="41">
        <v>4.8000000000000001E-2</v>
      </c>
      <c r="N15" s="51">
        <v>582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0.628</v>
      </c>
      <c r="C18" s="41">
        <v>0.625</v>
      </c>
      <c r="D18" s="41">
        <v>0.65500000000000003</v>
      </c>
      <c r="E18" s="41">
        <v>0.69499999999999995</v>
      </c>
      <c r="F18" s="41">
        <v>0.71499999999999997</v>
      </c>
      <c r="G18" s="41">
        <v>0.753</v>
      </c>
      <c r="H18" s="41">
        <v>0.77500000000000002</v>
      </c>
      <c r="I18" s="41">
        <v>0.78700000000000003</v>
      </c>
      <c r="J18" s="41">
        <v>0.88300000000000001</v>
      </c>
      <c r="K18" s="41">
        <v>0.877</v>
      </c>
      <c r="L18" s="41">
        <v>0.93400000000000005</v>
      </c>
      <c r="M18" s="41">
        <v>1.0189999999999999</v>
      </c>
      <c r="N18" s="40">
        <v>405</v>
      </c>
    </row>
    <row r="19" spans="1:14" x14ac:dyDescent="0.2">
      <c r="A19" s="42" t="s">
        <v>16</v>
      </c>
      <c r="B19" s="41">
        <v>1.01</v>
      </c>
      <c r="C19" s="41">
        <v>1.0329999999999999</v>
      </c>
      <c r="D19" s="41">
        <v>1.1759999999999999</v>
      </c>
      <c r="E19" s="41">
        <v>4.7E-2</v>
      </c>
      <c r="F19" s="41">
        <v>4.7E-2</v>
      </c>
      <c r="G19" s="41">
        <v>4.7E-2</v>
      </c>
      <c r="H19" s="41">
        <v>4.5999999999999999E-2</v>
      </c>
      <c r="I19" s="41">
        <v>4.5999999999999999E-2</v>
      </c>
      <c r="J19" s="41">
        <v>4.5999999999999999E-2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0.629</v>
      </c>
      <c r="C22" s="41">
        <v>0.624</v>
      </c>
      <c r="D22" s="41">
        <v>0.65500000000000003</v>
      </c>
      <c r="E22" s="41">
        <v>0.69699999999999995</v>
      </c>
      <c r="F22" s="41">
        <v>0.71599999999999997</v>
      </c>
      <c r="G22" s="41">
        <v>0.755</v>
      </c>
      <c r="H22" s="41">
        <v>0.77900000000000003</v>
      </c>
      <c r="I22" s="41">
        <v>0.79</v>
      </c>
      <c r="J22" s="41">
        <v>0.88600000000000001</v>
      </c>
      <c r="K22" s="41">
        <v>0.88</v>
      </c>
      <c r="L22" s="41">
        <v>0.93400000000000005</v>
      </c>
      <c r="M22" s="41">
        <v>1.022</v>
      </c>
      <c r="N22" s="40">
        <v>405</v>
      </c>
    </row>
    <row r="23" spans="1:14" x14ac:dyDescent="0.2">
      <c r="A23" s="42" t="s">
        <v>16</v>
      </c>
      <c r="B23" s="41">
        <v>1.012</v>
      </c>
      <c r="C23" s="41">
        <v>1.034</v>
      </c>
      <c r="D23" s="41">
        <v>1.1830000000000001</v>
      </c>
      <c r="E23" s="41">
        <v>1.149</v>
      </c>
      <c r="F23" s="41">
        <v>1.173</v>
      </c>
      <c r="G23" s="41">
        <v>1.286</v>
      </c>
      <c r="H23" s="41">
        <v>4.5999999999999999E-2</v>
      </c>
      <c r="I23" s="41">
        <v>4.5999999999999999E-2</v>
      </c>
      <c r="J23" s="41">
        <v>4.7E-2</v>
      </c>
      <c r="K23" s="41">
        <v>4.7E-2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685C9-DA45-A84D-B640-B2DFACA8180A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0.627</v>
      </c>
      <c r="C2" s="47">
        <v>0.66700000000000004</v>
      </c>
      <c r="D2" s="47">
        <v>0.66300000000000003</v>
      </c>
      <c r="E2" s="47">
        <v>4.5999999999999999E-2</v>
      </c>
      <c r="F2" s="47">
        <v>4.5999999999999999E-2</v>
      </c>
      <c r="G2" s="47">
        <v>4.7E-2</v>
      </c>
      <c r="H2" s="47">
        <v>4.5999999999999999E-2</v>
      </c>
      <c r="I2" s="47">
        <v>4.8000000000000001E-2</v>
      </c>
      <c r="J2" s="47">
        <v>4.8000000000000001E-2</v>
      </c>
      <c r="K2" s="47">
        <v>4.7E-2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4.5999999999999999E-2</v>
      </c>
      <c r="J3" s="47">
        <v>4.5999999999999999E-2</v>
      </c>
      <c r="K3" s="47">
        <v>4.7E-2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0.627</v>
      </c>
      <c r="R3" s="44">
        <f>C2</f>
        <v>0.66700000000000004</v>
      </c>
      <c r="S3" s="44">
        <f>D2</f>
        <v>0.66300000000000003</v>
      </c>
    </row>
    <row r="4" spans="1:19" x14ac:dyDescent="0.2">
      <c r="P4" s="45">
        <v>120</v>
      </c>
      <c r="Q4" s="44">
        <f>E6</f>
        <v>0.68400000000000005</v>
      </c>
      <c r="R4" s="44">
        <f>F6</f>
        <v>0.71</v>
      </c>
      <c r="S4" s="44">
        <f>G6</f>
        <v>0.77800000000000002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0.76</v>
      </c>
      <c r="R5" s="44">
        <f>I10</f>
        <v>0.82599999999999996</v>
      </c>
      <c r="S5" s="44">
        <f>J10</f>
        <v>0.88800000000000001</v>
      </c>
    </row>
    <row r="6" spans="1:19" x14ac:dyDescent="0.2">
      <c r="A6" s="42" t="s">
        <v>17</v>
      </c>
      <c r="B6" s="41">
        <v>0.623</v>
      </c>
      <c r="C6" s="41">
        <v>0.66500000000000004</v>
      </c>
      <c r="D6" s="41">
        <v>0.66300000000000003</v>
      </c>
      <c r="E6" s="41">
        <v>0.68400000000000005</v>
      </c>
      <c r="F6" s="41">
        <v>0.71</v>
      </c>
      <c r="G6" s="41">
        <v>0.77800000000000002</v>
      </c>
      <c r="H6" s="41">
        <v>4.7E-2</v>
      </c>
      <c r="I6" s="41">
        <v>4.8000000000000001E-2</v>
      </c>
      <c r="J6" s="41">
        <v>4.8000000000000001E-2</v>
      </c>
      <c r="K6" s="41">
        <v>4.7E-2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0.85499999999999998</v>
      </c>
      <c r="R6" s="44">
        <f>L14</f>
        <v>0.95499999999999996</v>
      </c>
      <c r="S6" s="44">
        <f>M14</f>
        <v>1.0349999999999999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4.7E-2</v>
      </c>
      <c r="E7" s="41">
        <v>4.7E-2</v>
      </c>
      <c r="F7" s="41">
        <v>4.7E-2</v>
      </c>
      <c r="G7" s="41">
        <v>4.7E-2</v>
      </c>
      <c r="H7" s="41">
        <v>4.7E-2</v>
      </c>
      <c r="I7" s="41">
        <v>4.5999999999999999E-2</v>
      </c>
      <c r="J7" s="41">
        <v>4.7E-2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0.97199999999999998</v>
      </c>
      <c r="R7" s="44">
        <f>C19</f>
        <v>1.115</v>
      </c>
      <c r="S7" s="44">
        <f>D19</f>
        <v>1.212</v>
      </c>
    </row>
    <row r="8" spans="1:19" x14ac:dyDescent="0.2">
      <c r="P8" s="45">
        <v>600</v>
      </c>
      <c r="Q8" s="44">
        <f>E23</f>
        <v>1.109</v>
      </c>
      <c r="R8" s="44">
        <f>F23</f>
        <v>1.2749999999999999</v>
      </c>
      <c r="S8" s="44">
        <f>G23</f>
        <v>1.363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0.624</v>
      </c>
      <c r="C10" s="41">
        <v>0.66600000000000004</v>
      </c>
      <c r="D10" s="41">
        <v>0.66600000000000004</v>
      </c>
      <c r="E10" s="41">
        <v>0.68200000000000005</v>
      </c>
      <c r="F10" s="41">
        <v>0.70699999999999996</v>
      </c>
      <c r="G10" s="41">
        <v>0.77500000000000002</v>
      </c>
      <c r="H10" s="41">
        <v>0.76</v>
      </c>
      <c r="I10" s="41">
        <v>0.82599999999999996</v>
      </c>
      <c r="J10" s="41">
        <v>0.88800000000000001</v>
      </c>
      <c r="K10" s="41">
        <v>4.7E-2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8.0214285714285706E-4</v>
      </c>
      <c r="R10" s="38">
        <f>SLOPE(R3:R8,$P$3:$P$8)</f>
        <v>1.0438095238095237E-3</v>
      </c>
      <c r="S10" s="38">
        <f>SLOPE(S3:S8,$P$3:$P$8)</f>
        <v>1.1783333333333333E-3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4.8000000000000001E-2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1.5564157809352776E-4</v>
      </c>
    </row>
    <row r="12" spans="1:19" x14ac:dyDescent="0.2">
      <c r="P12" s="38" t="s">
        <v>18</v>
      </c>
      <c r="Q12" s="38">
        <f>AVERAGE(Q10:S10)</f>
        <v>1.0080952380952381E-3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0.622</v>
      </c>
      <c r="C14" s="41">
        <v>0.66800000000000004</v>
      </c>
      <c r="D14" s="41">
        <v>0.66700000000000004</v>
      </c>
      <c r="E14" s="41">
        <v>0.68400000000000005</v>
      </c>
      <c r="F14" s="41">
        <v>0.70799999999999996</v>
      </c>
      <c r="G14" s="41">
        <v>0.77800000000000002</v>
      </c>
      <c r="H14" s="41">
        <v>0.76</v>
      </c>
      <c r="I14" s="41">
        <v>0.82899999999999996</v>
      </c>
      <c r="J14" s="41">
        <v>0.88700000000000001</v>
      </c>
      <c r="K14" s="41">
        <v>0.85499999999999998</v>
      </c>
      <c r="L14" s="41">
        <v>0.95499999999999996</v>
      </c>
      <c r="M14" s="41">
        <v>1.0349999999999999</v>
      </c>
      <c r="N14" s="51">
        <v>582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4.8000000000000001E-2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4.5999999999999999E-2</v>
      </c>
      <c r="J15" s="41">
        <v>4.7E-2</v>
      </c>
      <c r="K15" s="41">
        <v>4.7E-2</v>
      </c>
      <c r="L15" s="41">
        <v>4.7E-2</v>
      </c>
      <c r="M15" s="41">
        <v>4.7E-2</v>
      </c>
      <c r="N15" s="51">
        <v>582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0.61899999999999999</v>
      </c>
      <c r="C18" s="41">
        <v>0.66600000000000004</v>
      </c>
      <c r="D18" s="41">
        <v>0.66900000000000004</v>
      </c>
      <c r="E18" s="41">
        <v>0.68600000000000005</v>
      </c>
      <c r="F18" s="41">
        <v>0.71</v>
      </c>
      <c r="G18" s="41">
        <v>0.78</v>
      </c>
      <c r="H18" s="41">
        <v>0.76</v>
      </c>
      <c r="I18" s="41">
        <v>0.83099999999999996</v>
      </c>
      <c r="J18" s="41">
        <v>0.89100000000000001</v>
      </c>
      <c r="K18" s="41">
        <v>0.85599999999999998</v>
      </c>
      <c r="L18" s="41">
        <v>0.95599999999999996</v>
      </c>
      <c r="M18" s="41">
        <v>1.038</v>
      </c>
      <c r="N18" s="40">
        <v>405</v>
      </c>
    </row>
    <row r="19" spans="1:14" x14ac:dyDescent="0.2">
      <c r="A19" s="42" t="s">
        <v>16</v>
      </c>
      <c r="B19" s="41">
        <v>0.97199999999999998</v>
      </c>
      <c r="C19" s="41">
        <v>1.115</v>
      </c>
      <c r="D19" s="41">
        <v>1.212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0.61899999999999999</v>
      </c>
      <c r="C22" s="41">
        <v>0.66700000000000004</v>
      </c>
      <c r="D22" s="41">
        <v>0.66300000000000003</v>
      </c>
      <c r="E22" s="41">
        <v>0.68600000000000005</v>
      </c>
      <c r="F22" s="41">
        <v>0.71399999999999997</v>
      </c>
      <c r="G22" s="41">
        <v>0.78</v>
      </c>
      <c r="H22" s="41">
        <v>0.76500000000000001</v>
      </c>
      <c r="I22" s="41">
        <v>0.83499999999999996</v>
      </c>
      <c r="J22" s="41">
        <v>0.89800000000000002</v>
      </c>
      <c r="K22" s="41">
        <v>0.85799999999999998</v>
      </c>
      <c r="L22" s="41">
        <v>0.95899999999999996</v>
      </c>
      <c r="M22" s="41">
        <v>1.0449999999999999</v>
      </c>
      <c r="N22" s="40">
        <v>405</v>
      </c>
    </row>
    <row r="23" spans="1:14" x14ac:dyDescent="0.2">
      <c r="A23" s="42" t="s">
        <v>16</v>
      </c>
      <c r="B23" s="41">
        <v>0.97199999999999998</v>
      </c>
      <c r="C23" s="41">
        <v>1.1180000000000001</v>
      </c>
      <c r="D23" s="41">
        <v>1.2150000000000001</v>
      </c>
      <c r="E23" s="41">
        <v>1.109</v>
      </c>
      <c r="F23" s="41">
        <v>1.2749999999999999</v>
      </c>
      <c r="G23" s="41">
        <v>1.363</v>
      </c>
      <c r="H23" s="41">
        <v>4.7E-2</v>
      </c>
      <c r="I23" s="41">
        <v>4.5999999999999999E-2</v>
      </c>
      <c r="J23" s="41">
        <v>4.5999999999999999E-2</v>
      </c>
      <c r="K23" s="41">
        <v>4.7E-2</v>
      </c>
      <c r="L23" s="41">
        <v>4.7E-2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6F9E2-586C-9B48-BE17-07ED974FE351}">
  <dimension ref="A1:S23"/>
  <sheetViews>
    <sheetView workbookViewId="0">
      <selection activeCell="Q13" sqref="Q1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0.63800000000000001</v>
      </c>
      <c r="C2" s="47">
        <v>0.627</v>
      </c>
      <c r="D2" s="47">
        <v>0.627</v>
      </c>
      <c r="E2" s="47">
        <v>4.5999999999999999E-2</v>
      </c>
      <c r="F2" s="47">
        <v>4.5999999999999999E-2</v>
      </c>
      <c r="G2" s="47">
        <v>4.9000000000000002E-2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4.7E-2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4.5999999999999999E-2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4.9000000000000002E-2</v>
      </c>
      <c r="I3" s="47">
        <v>4.8000000000000001E-2</v>
      </c>
      <c r="J3" s="47">
        <v>4.5999999999999999E-2</v>
      </c>
      <c r="K3" s="47">
        <v>4.5999999999999999E-2</v>
      </c>
      <c r="L3" s="47">
        <v>4.7E-2</v>
      </c>
      <c r="M3" s="47">
        <v>4.8000000000000001E-2</v>
      </c>
      <c r="N3" s="40">
        <v>405</v>
      </c>
      <c r="P3" s="46">
        <v>0</v>
      </c>
      <c r="Q3" s="44">
        <f>B2</f>
        <v>0.63800000000000001</v>
      </c>
      <c r="R3" s="44">
        <f>C2</f>
        <v>0.627</v>
      </c>
      <c r="S3" s="44">
        <f>D2</f>
        <v>0.627</v>
      </c>
    </row>
    <row r="4" spans="1:19" x14ac:dyDescent="0.2">
      <c r="P4" s="45">
        <v>120</v>
      </c>
      <c r="Q4" s="44">
        <f>E6</f>
        <v>0.7</v>
      </c>
      <c r="R4" s="44">
        <f>F6</f>
        <v>0.73399999999999999</v>
      </c>
      <c r="S4" s="44">
        <f>G6</f>
        <v>0.73399999999999999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0.78700000000000003</v>
      </c>
      <c r="R5" s="44">
        <f>I10</f>
        <v>0.873</v>
      </c>
      <c r="S5" s="44">
        <f>J10</f>
        <v>0.86499999999999999</v>
      </c>
    </row>
    <row r="6" spans="1:19" x14ac:dyDescent="0.2">
      <c r="A6" s="42" t="s">
        <v>17</v>
      </c>
      <c r="B6" s="41">
        <v>0.63500000000000001</v>
      </c>
      <c r="C6" s="41">
        <v>0.62</v>
      </c>
      <c r="D6" s="41">
        <v>0.39</v>
      </c>
      <c r="E6" s="41">
        <v>0.7</v>
      </c>
      <c r="F6" s="41">
        <v>0.73399999999999999</v>
      </c>
      <c r="G6" s="41">
        <v>0.73399999999999999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4.7E-2</v>
      </c>
      <c r="M6" s="41">
        <v>4.7E-2</v>
      </c>
      <c r="N6" s="40">
        <v>405</v>
      </c>
      <c r="P6" s="45">
        <v>360</v>
      </c>
      <c r="Q6" s="44">
        <f>K14</f>
        <v>0.89200000000000002</v>
      </c>
      <c r="R6" s="44">
        <f>L14</f>
        <v>1.03</v>
      </c>
      <c r="S6" s="44">
        <f>M14</f>
        <v>1.0169999999999999</v>
      </c>
    </row>
    <row r="7" spans="1:19" x14ac:dyDescent="0.2">
      <c r="A7" s="42" t="s">
        <v>16</v>
      </c>
      <c r="B7" s="41">
        <v>4.5999999999999999E-2</v>
      </c>
      <c r="C7" s="41">
        <v>4.5999999999999999E-2</v>
      </c>
      <c r="D7" s="41">
        <v>4.7E-2</v>
      </c>
      <c r="E7" s="41">
        <v>4.7E-2</v>
      </c>
      <c r="F7" s="41">
        <v>4.7E-2</v>
      </c>
      <c r="G7" s="41">
        <v>4.7E-2</v>
      </c>
      <c r="H7" s="41">
        <v>4.9000000000000002E-2</v>
      </c>
      <c r="I7" s="41">
        <v>4.8000000000000001E-2</v>
      </c>
      <c r="J7" s="41">
        <v>4.5999999999999999E-2</v>
      </c>
      <c r="K7" s="41">
        <v>4.5999999999999999E-2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1.02</v>
      </c>
      <c r="R7" s="44">
        <f>C19</f>
        <v>1.2</v>
      </c>
      <c r="S7" s="44">
        <f>D19</f>
        <v>1.179</v>
      </c>
    </row>
    <row r="8" spans="1:19" x14ac:dyDescent="0.2">
      <c r="P8" s="45">
        <v>600</v>
      </c>
      <c r="Q8" s="44">
        <f>E23</f>
        <v>1.21</v>
      </c>
      <c r="R8" s="44">
        <f>F23</f>
        <v>1.4450000000000001</v>
      </c>
      <c r="S8" s="44">
        <f>G23</f>
        <v>1.327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0.63400000000000001</v>
      </c>
      <c r="C10" s="41">
        <v>0.61799999999999999</v>
      </c>
      <c r="D10" s="41">
        <v>0.39</v>
      </c>
      <c r="E10" s="41">
        <v>0.7</v>
      </c>
      <c r="F10" s="41">
        <v>0.73599999999999999</v>
      </c>
      <c r="G10" s="41">
        <v>0.55300000000000005</v>
      </c>
      <c r="H10" s="41">
        <v>0.78700000000000003</v>
      </c>
      <c r="I10" s="41">
        <v>0.873</v>
      </c>
      <c r="J10" s="41">
        <v>0.86499999999999999</v>
      </c>
      <c r="K10" s="41">
        <v>4.8000000000000001E-2</v>
      </c>
      <c r="L10" s="41">
        <v>4.7E-2</v>
      </c>
      <c r="M10" s="41">
        <v>4.7E-2</v>
      </c>
      <c r="N10" s="40">
        <v>405</v>
      </c>
      <c r="P10" s="38" t="s">
        <v>20</v>
      </c>
      <c r="Q10" s="38">
        <f>SLOPE(Q3:Q8,$P$3:$P$8)</f>
        <v>9.3452380952380946E-4</v>
      </c>
      <c r="R10" s="38">
        <f>SLOPE(R3:R8,$P$3:$P$8)</f>
        <v>1.3440476190476193E-3</v>
      </c>
      <c r="S10" s="38">
        <f>SLOPE(S3:S8,$P$3:$P$8)</f>
        <v>1.1873809523809526E-3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4.9000000000000002E-2</v>
      </c>
      <c r="I11" s="41">
        <v>4.8000000000000001E-2</v>
      </c>
      <c r="J11" s="41">
        <v>4.5999999999999999E-2</v>
      </c>
      <c r="K11" s="41">
        <v>4.5999999999999999E-2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1.687176898138873E-4</v>
      </c>
    </row>
    <row r="12" spans="1:19" x14ac:dyDescent="0.2">
      <c r="P12" s="38" t="s">
        <v>18</v>
      </c>
      <c r="Q12" s="38">
        <f>AVERAGE(Q10)</f>
        <v>9.3452380952380946E-4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0.63300000000000001</v>
      </c>
      <c r="C14" s="41">
        <v>0.61899999999999999</v>
      </c>
      <c r="D14" s="41">
        <v>0.39</v>
      </c>
      <c r="E14" s="41">
        <v>0.70099999999999996</v>
      </c>
      <c r="F14" s="41">
        <v>0.73799999999999999</v>
      </c>
      <c r="G14" s="41">
        <v>0.59099999999999997</v>
      </c>
      <c r="H14" s="41">
        <v>0.78800000000000003</v>
      </c>
      <c r="I14" s="41">
        <v>0.876</v>
      </c>
      <c r="J14" s="41">
        <v>0.87</v>
      </c>
      <c r="K14" s="41">
        <v>0.89200000000000002</v>
      </c>
      <c r="L14" s="41">
        <v>1.03</v>
      </c>
      <c r="M14" s="41">
        <v>1.0169999999999999</v>
      </c>
      <c r="N14" s="51">
        <v>582</v>
      </c>
    </row>
    <row r="15" spans="1:19" x14ac:dyDescent="0.2">
      <c r="A15" s="42" t="s">
        <v>16</v>
      </c>
      <c r="B15" s="41">
        <v>4.5999999999999999E-2</v>
      </c>
      <c r="C15" s="41">
        <v>4.7E-2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4.8000000000000001E-2</v>
      </c>
      <c r="J15" s="41">
        <v>4.5999999999999999E-2</v>
      </c>
      <c r="K15" s="41">
        <v>4.5999999999999999E-2</v>
      </c>
      <c r="L15" s="41">
        <v>4.7E-2</v>
      </c>
      <c r="M15" s="41">
        <v>4.8000000000000001E-2</v>
      </c>
      <c r="N15" s="51">
        <v>582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0.63200000000000001</v>
      </c>
      <c r="C18" s="41">
        <v>0.61699999999999999</v>
      </c>
      <c r="D18" s="41">
        <v>0.39200000000000002</v>
      </c>
      <c r="E18" s="41">
        <v>0.70299999999999996</v>
      </c>
      <c r="F18" s="41">
        <v>0.74099999999999999</v>
      </c>
      <c r="G18" s="41">
        <v>0.59399999999999997</v>
      </c>
      <c r="H18" s="41">
        <v>0.79500000000000004</v>
      </c>
      <c r="I18" s="41">
        <v>0.879</v>
      </c>
      <c r="J18" s="41">
        <v>0.875</v>
      </c>
      <c r="K18" s="41">
        <v>0.89</v>
      </c>
      <c r="L18" s="41">
        <v>1.034</v>
      </c>
      <c r="M18" s="41">
        <v>1.02</v>
      </c>
      <c r="N18" s="40">
        <v>405</v>
      </c>
    </row>
    <row r="19" spans="1:14" x14ac:dyDescent="0.2">
      <c r="A19" s="42" t="s">
        <v>16</v>
      </c>
      <c r="B19" s="41">
        <v>1.02</v>
      </c>
      <c r="C19" s="41">
        <v>1.2</v>
      </c>
      <c r="D19" s="41">
        <v>1.179</v>
      </c>
      <c r="E19" s="41">
        <v>4.7E-2</v>
      </c>
      <c r="F19" s="41">
        <v>4.7E-2</v>
      </c>
      <c r="G19" s="41">
        <v>4.7E-2</v>
      </c>
      <c r="H19" s="41">
        <v>4.9000000000000002E-2</v>
      </c>
      <c r="I19" s="41">
        <v>4.8000000000000001E-2</v>
      </c>
      <c r="J19" s="41">
        <v>4.5999999999999999E-2</v>
      </c>
      <c r="K19" s="41">
        <v>4.5999999999999999E-2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0.63100000000000001</v>
      </c>
      <c r="C22" s="41">
        <v>0.61699999999999999</v>
      </c>
      <c r="D22" s="41">
        <v>0.39200000000000002</v>
      </c>
      <c r="E22" s="41">
        <v>0.70499999999999996</v>
      </c>
      <c r="F22" s="41">
        <v>0.74299999999999999</v>
      </c>
      <c r="G22" s="41">
        <v>0.59399999999999997</v>
      </c>
      <c r="H22" s="41">
        <v>0.79600000000000004</v>
      </c>
      <c r="I22" s="41">
        <v>0.878</v>
      </c>
      <c r="J22" s="41">
        <v>0.878</v>
      </c>
      <c r="K22" s="41">
        <v>0.89100000000000001</v>
      </c>
      <c r="L22" s="41">
        <v>1.036</v>
      </c>
      <c r="M22" s="41">
        <v>1.0249999999999999</v>
      </c>
      <c r="N22" s="40">
        <v>405</v>
      </c>
    </row>
    <row r="23" spans="1:14" x14ac:dyDescent="0.2">
      <c r="A23" s="42" t="s">
        <v>16</v>
      </c>
      <c r="B23" s="41">
        <v>1.022</v>
      </c>
      <c r="C23" s="41">
        <v>1.2010000000000001</v>
      </c>
      <c r="D23" s="41">
        <v>1.1819999999999999</v>
      </c>
      <c r="E23" s="41">
        <v>1.21</v>
      </c>
      <c r="F23" s="41">
        <v>1.4450000000000001</v>
      </c>
      <c r="G23" s="41">
        <v>1.327</v>
      </c>
      <c r="H23" s="41">
        <v>4.9000000000000002E-2</v>
      </c>
      <c r="I23" s="41">
        <v>4.8000000000000001E-2</v>
      </c>
      <c r="J23" s="41">
        <v>4.5999999999999999E-2</v>
      </c>
      <c r="K23" s="41">
        <v>4.5999999999999999E-2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D353E-1637-2D47-9A22-BDAFD3195897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0.59899999999999998</v>
      </c>
      <c r="C2" s="47">
        <v>0.60299999999999998</v>
      </c>
      <c r="D2" s="47">
        <v>0.6</v>
      </c>
      <c r="E2" s="47">
        <v>4.5999999999999999E-2</v>
      </c>
      <c r="F2" s="47">
        <v>4.5999999999999999E-2</v>
      </c>
      <c r="G2" s="47">
        <v>4.9000000000000002E-2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4.8000000000000001E-2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4.8000000000000001E-2</v>
      </c>
      <c r="E3" s="47">
        <v>4.7E-2</v>
      </c>
      <c r="F3" s="47">
        <v>4.5999999999999999E-2</v>
      </c>
      <c r="G3" s="47">
        <v>4.8000000000000001E-2</v>
      </c>
      <c r="H3" s="47">
        <v>4.8000000000000001E-2</v>
      </c>
      <c r="I3" s="47">
        <v>4.7E-2</v>
      </c>
      <c r="J3" s="47">
        <v>4.5999999999999999E-2</v>
      </c>
      <c r="K3" s="47">
        <v>4.5999999999999999E-2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0.59899999999999998</v>
      </c>
      <c r="R3" s="44">
        <f>C2</f>
        <v>0.60299999999999998</v>
      </c>
      <c r="S3" s="44">
        <f>D2</f>
        <v>0.6</v>
      </c>
    </row>
    <row r="4" spans="1:19" x14ac:dyDescent="0.2">
      <c r="P4" s="45">
        <v>120</v>
      </c>
      <c r="Q4" s="44">
        <f>E6</f>
        <v>0.72699999999999998</v>
      </c>
      <c r="R4" s="44">
        <f>F6</f>
        <v>0.74299999999999999</v>
      </c>
      <c r="S4" s="44">
        <f>G6</f>
        <v>0.73099999999999998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0.875</v>
      </c>
      <c r="R5" s="44">
        <f>I10</f>
        <v>0.93400000000000005</v>
      </c>
      <c r="S5" s="44">
        <f>J10</f>
        <v>0.90800000000000003</v>
      </c>
    </row>
    <row r="6" spans="1:19" x14ac:dyDescent="0.2">
      <c r="A6" s="42" t="s">
        <v>17</v>
      </c>
      <c r="B6" s="41">
        <v>0.59699999999999998</v>
      </c>
      <c r="C6" s="41">
        <v>0.59799999999999998</v>
      </c>
      <c r="D6" s="41">
        <v>0.59699999999999998</v>
      </c>
      <c r="E6" s="41">
        <v>0.72699999999999998</v>
      </c>
      <c r="F6" s="41">
        <v>0.74299999999999999</v>
      </c>
      <c r="G6" s="41">
        <v>0.73099999999999998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4.8000000000000001E-2</v>
      </c>
      <c r="M6" s="41">
        <v>4.7E-2</v>
      </c>
      <c r="N6" s="40">
        <v>405</v>
      </c>
      <c r="P6" s="45">
        <v>360</v>
      </c>
      <c r="Q6" s="44">
        <f>K14</f>
        <v>1.0629999999999999</v>
      </c>
      <c r="R6" s="44">
        <f>L14</f>
        <v>1.1659999999999999</v>
      </c>
      <c r="S6" s="44">
        <f>M14</f>
        <v>1.0840000000000001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4.8000000000000001E-2</v>
      </c>
      <c r="E7" s="41">
        <v>4.7E-2</v>
      </c>
      <c r="F7" s="41">
        <v>4.5999999999999999E-2</v>
      </c>
      <c r="G7" s="41">
        <v>4.8000000000000001E-2</v>
      </c>
      <c r="H7" s="41">
        <v>4.8000000000000001E-2</v>
      </c>
      <c r="I7" s="41">
        <v>4.7E-2</v>
      </c>
      <c r="J7" s="41">
        <v>4.5999999999999999E-2</v>
      </c>
      <c r="K7" s="41">
        <v>4.5999999999999999E-2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1.3049999999999999</v>
      </c>
      <c r="R7" s="44">
        <f>C19</f>
        <v>1.3540000000000001</v>
      </c>
      <c r="S7" s="44">
        <f>D19</f>
        <v>1.2729999999999999</v>
      </c>
    </row>
    <row r="8" spans="1:19" x14ac:dyDescent="0.2">
      <c r="P8" s="45">
        <v>600</v>
      </c>
      <c r="Q8" s="44">
        <f>E23</f>
        <v>1.4179999999999999</v>
      </c>
      <c r="R8" s="44">
        <f>F23</f>
        <v>1.5029999999999999</v>
      </c>
      <c r="S8" s="44">
        <f>G23</f>
        <v>1.405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0.59799999999999998</v>
      </c>
      <c r="C10" s="41">
        <v>0.60099999999999998</v>
      </c>
      <c r="D10" s="41">
        <v>0.59799999999999998</v>
      </c>
      <c r="E10" s="41">
        <v>0.72699999999999998</v>
      </c>
      <c r="F10" s="41">
        <v>0.74</v>
      </c>
      <c r="G10" s="41">
        <v>0.73099999999999998</v>
      </c>
      <c r="H10" s="41">
        <v>0.875</v>
      </c>
      <c r="I10" s="41">
        <v>0.93400000000000005</v>
      </c>
      <c r="J10" s="41">
        <v>0.90800000000000003</v>
      </c>
      <c r="K10" s="41">
        <v>4.8000000000000001E-2</v>
      </c>
      <c r="L10" s="41">
        <v>4.8000000000000001E-2</v>
      </c>
      <c r="M10" s="41">
        <v>4.7E-2</v>
      </c>
      <c r="N10" s="40">
        <v>405</v>
      </c>
      <c r="P10" s="38" t="s">
        <v>20</v>
      </c>
      <c r="Q10" s="38">
        <f>SLOPE(Q3:Q8,$P$3:$P$8)</f>
        <v>1.4326190476190476E-3</v>
      </c>
      <c r="R10" s="38">
        <f>SLOPE(R3:R8,$P$3:$P$8)</f>
        <v>1.563095238095238E-3</v>
      </c>
      <c r="S10" s="38">
        <f>SLOPE(S3:S8,$P$3:$P$8)</f>
        <v>1.3873809523809524E-3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4.8000000000000001E-2</v>
      </c>
      <c r="E11" s="41">
        <v>4.7E-2</v>
      </c>
      <c r="F11" s="41">
        <v>4.5999999999999999E-2</v>
      </c>
      <c r="G11" s="41">
        <v>4.8000000000000001E-2</v>
      </c>
      <c r="H11" s="41">
        <v>4.8000000000000001E-2</v>
      </c>
      <c r="I11" s="41">
        <v>4.7E-2</v>
      </c>
      <c r="J11" s="41">
        <v>4.5999999999999999E-2</v>
      </c>
      <c r="K11" s="41">
        <v>4.5999999999999999E-2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7.4495362828114379E-5</v>
      </c>
    </row>
    <row r="12" spans="1:19" x14ac:dyDescent="0.2">
      <c r="P12" s="38" t="s">
        <v>18</v>
      </c>
      <c r="Q12" s="38">
        <f>AVERAGE(Q10:S10)</f>
        <v>1.4610317460317459E-3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0.59799999999999998</v>
      </c>
      <c r="C14" s="41">
        <v>0.59599999999999997</v>
      </c>
      <c r="D14" s="41">
        <v>0.59699999999999998</v>
      </c>
      <c r="E14" s="41">
        <v>0.72799999999999998</v>
      </c>
      <c r="F14" s="41">
        <v>0.74</v>
      </c>
      <c r="G14" s="41">
        <v>0.73</v>
      </c>
      <c r="H14" s="41">
        <v>0.875</v>
      </c>
      <c r="I14" s="41">
        <v>0.93200000000000005</v>
      </c>
      <c r="J14" s="41">
        <v>0.91100000000000003</v>
      </c>
      <c r="K14" s="41">
        <v>1.0629999999999999</v>
      </c>
      <c r="L14" s="41">
        <v>1.1659999999999999</v>
      </c>
      <c r="M14" s="41">
        <v>1.0840000000000001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4.8000000000000001E-2</v>
      </c>
      <c r="E15" s="41">
        <v>4.7E-2</v>
      </c>
      <c r="F15" s="41">
        <v>4.5999999999999999E-2</v>
      </c>
      <c r="G15" s="41">
        <v>4.8000000000000001E-2</v>
      </c>
      <c r="H15" s="41">
        <v>4.8000000000000001E-2</v>
      </c>
      <c r="I15" s="41">
        <v>4.7E-2</v>
      </c>
      <c r="J15" s="41">
        <v>4.5999999999999999E-2</v>
      </c>
      <c r="K15" s="41">
        <v>4.5999999999999999E-2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0.59799999999999998</v>
      </c>
      <c r="C18" s="41">
        <v>0.59499999999999997</v>
      </c>
      <c r="D18" s="41">
        <v>0.59599999999999997</v>
      </c>
      <c r="E18" s="41">
        <v>0.72799999999999998</v>
      </c>
      <c r="F18" s="41">
        <v>0.73599999999999999</v>
      </c>
      <c r="G18" s="41">
        <v>0.72899999999999998</v>
      </c>
      <c r="H18" s="41">
        <v>0.877</v>
      </c>
      <c r="I18" s="41">
        <v>0.92900000000000005</v>
      </c>
      <c r="J18" s="41">
        <v>0.91500000000000004</v>
      </c>
      <c r="K18" s="41">
        <v>1.0620000000000001</v>
      </c>
      <c r="L18" s="41">
        <v>1.17</v>
      </c>
      <c r="M18" s="41">
        <v>1.0880000000000001</v>
      </c>
      <c r="N18" s="40">
        <v>405</v>
      </c>
    </row>
    <row r="19" spans="1:14" x14ac:dyDescent="0.2">
      <c r="A19" s="42" t="s">
        <v>16</v>
      </c>
      <c r="B19" s="41">
        <v>1.3049999999999999</v>
      </c>
      <c r="C19" s="41">
        <v>1.3540000000000001</v>
      </c>
      <c r="D19" s="41">
        <v>1.2729999999999999</v>
      </c>
      <c r="E19" s="41">
        <v>4.8000000000000001E-2</v>
      </c>
      <c r="F19" s="41">
        <v>4.8000000000000001E-2</v>
      </c>
      <c r="G19" s="41">
        <v>4.8000000000000001E-2</v>
      </c>
      <c r="H19" s="41">
        <v>4.8000000000000001E-2</v>
      </c>
      <c r="I19" s="41">
        <v>4.7E-2</v>
      </c>
      <c r="J19" s="41">
        <v>4.5999999999999999E-2</v>
      </c>
      <c r="K19" s="41">
        <v>4.5999999999999999E-2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0.59799999999999998</v>
      </c>
      <c r="C22" s="41">
        <v>0.59499999999999997</v>
      </c>
      <c r="D22" s="41">
        <v>0.59599999999999997</v>
      </c>
      <c r="E22" s="41">
        <v>0.72799999999999998</v>
      </c>
      <c r="F22" s="41">
        <v>0.73599999999999999</v>
      </c>
      <c r="G22" s="41">
        <v>0.72899999999999998</v>
      </c>
      <c r="H22" s="41">
        <v>0.877</v>
      </c>
      <c r="I22" s="41">
        <v>0.92900000000000005</v>
      </c>
      <c r="J22" s="41">
        <v>0.91500000000000004</v>
      </c>
      <c r="K22" s="41">
        <v>1.0620000000000001</v>
      </c>
      <c r="L22" s="41">
        <v>1.17</v>
      </c>
      <c r="M22" s="41">
        <v>1.0880000000000001</v>
      </c>
      <c r="N22" s="40">
        <v>405</v>
      </c>
    </row>
    <row r="23" spans="1:14" x14ac:dyDescent="0.2">
      <c r="A23" s="42" t="s">
        <v>16</v>
      </c>
      <c r="B23" s="41">
        <v>1.3049999999999999</v>
      </c>
      <c r="C23" s="41">
        <v>1.3540000000000001</v>
      </c>
      <c r="D23" s="41">
        <v>1.2729999999999999</v>
      </c>
      <c r="E23" s="41">
        <v>1.4179999999999999</v>
      </c>
      <c r="F23" s="41">
        <v>1.5029999999999999</v>
      </c>
      <c r="G23" s="41">
        <v>1.405</v>
      </c>
      <c r="H23" s="41">
        <v>4.8000000000000001E-2</v>
      </c>
      <c r="I23" s="41">
        <v>4.7E-2</v>
      </c>
      <c r="J23" s="41">
        <v>4.5999999999999999E-2</v>
      </c>
      <c r="K23" s="41">
        <v>4.5999999999999999E-2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087B-928C-C049-9936-2ACCD67DA260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0.624</v>
      </c>
      <c r="C2" s="47">
        <v>0.63100000000000001</v>
      </c>
      <c r="D2" s="47">
        <v>0.66700000000000004</v>
      </c>
      <c r="E2" s="47">
        <v>4.7E-2</v>
      </c>
      <c r="F2" s="47">
        <v>4.5999999999999999E-2</v>
      </c>
      <c r="G2" s="47">
        <v>4.8000000000000001E-2</v>
      </c>
      <c r="H2" s="47">
        <v>4.7E-2</v>
      </c>
      <c r="I2" s="47">
        <v>4.8000000000000001E-2</v>
      </c>
      <c r="J2" s="47">
        <v>4.7E-2</v>
      </c>
      <c r="K2" s="47">
        <v>4.9000000000000002E-2</v>
      </c>
      <c r="L2" s="47">
        <v>4.5999999999999999E-2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4.5999999999999999E-2</v>
      </c>
      <c r="F3" s="47">
        <v>4.7E-2</v>
      </c>
      <c r="G3" s="47">
        <v>4.8000000000000001E-2</v>
      </c>
      <c r="H3" s="47">
        <v>4.9000000000000002E-2</v>
      </c>
      <c r="I3" s="47">
        <v>4.7E-2</v>
      </c>
      <c r="J3" s="47">
        <v>4.7E-2</v>
      </c>
      <c r="K3" s="47">
        <v>4.8000000000000001E-2</v>
      </c>
      <c r="L3" s="47">
        <v>4.5999999999999999E-2</v>
      </c>
      <c r="M3" s="47">
        <v>4.7E-2</v>
      </c>
      <c r="N3" s="40">
        <v>405</v>
      </c>
      <c r="P3" s="46">
        <v>0</v>
      </c>
      <c r="Q3" s="44">
        <f>B2</f>
        <v>0.624</v>
      </c>
      <c r="R3" s="44">
        <f>C2</f>
        <v>0.63100000000000001</v>
      </c>
      <c r="S3" s="44">
        <f>D2</f>
        <v>0.66700000000000004</v>
      </c>
    </row>
    <row r="4" spans="1:19" x14ac:dyDescent="0.2">
      <c r="P4" s="45">
        <v>120</v>
      </c>
      <c r="Q4" s="44">
        <f>E6</f>
        <v>0.70699999999999996</v>
      </c>
      <c r="R4" s="44">
        <f>F6</f>
        <v>0.68500000000000005</v>
      </c>
      <c r="S4" s="44">
        <f>G6</f>
        <v>0.754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0.80600000000000005</v>
      </c>
      <c r="R5" s="44">
        <f>I10</f>
        <v>0.75</v>
      </c>
      <c r="S5" s="44">
        <f>J10</f>
        <v>0.874</v>
      </c>
    </row>
    <row r="6" spans="1:19" x14ac:dyDescent="0.2">
      <c r="A6" s="42" t="s">
        <v>17</v>
      </c>
      <c r="B6" s="41">
        <v>0.624</v>
      </c>
      <c r="C6" s="41">
        <v>0.629</v>
      </c>
      <c r="D6" s="41">
        <v>0.66600000000000004</v>
      </c>
      <c r="E6" s="41">
        <v>0.70699999999999996</v>
      </c>
      <c r="F6" s="41">
        <v>0.68500000000000005</v>
      </c>
      <c r="G6" s="41">
        <v>0.754</v>
      </c>
      <c r="H6" s="41">
        <v>4.7E-2</v>
      </c>
      <c r="I6" s="41">
        <v>4.8000000000000001E-2</v>
      </c>
      <c r="J6" s="41">
        <v>4.7E-2</v>
      </c>
      <c r="K6" s="41">
        <v>4.9000000000000002E-2</v>
      </c>
      <c r="L6" s="41">
        <v>4.5999999999999999E-2</v>
      </c>
      <c r="M6" s="41">
        <v>4.9000000000000002E-2</v>
      </c>
      <c r="N6" s="40">
        <v>405</v>
      </c>
      <c r="P6" s="45">
        <v>360</v>
      </c>
      <c r="Q6" s="44">
        <f>K14</f>
        <v>0.9</v>
      </c>
      <c r="R6" s="44">
        <f>L14</f>
        <v>0.83599999999999997</v>
      </c>
      <c r="S6" s="44">
        <f>M14</f>
        <v>1.004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4.5999999999999999E-2</v>
      </c>
      <c r="E7" s="41">
        <v>4.5999999999999999E-2</v>
      </c>
      <c r="F7" s="41">
        <v>4.7E-2</v>
      </c>
      <c r="G7" s="41">
        <v>4.8000000000000001E-2</v>
      </c>
      <c r="H7" s="41">
        <v>4.9000000000000002E-2</v>
      </c>
      <c r="I7" s="41">
        <v>4.7E-2</v>
      </c>
      <c r="J7" s="41">
        <v>4.5999999999999999E-2</v>
      </c>
      <c r="K7" s="41">
        <v>4.7E-2</v>
      </c>
      <c r="L7" s="41">
        <v>4.5999999999999999E-2</v>
      </c>
      <c r="M7" s="41">
        <v>4.7E-2</v>
      </c>
      <c r="N7" s="40">
        <v>405</v>
      </c>
      <c r="P7" s="46">
        <v>480</v>
      </c>
      <c r="Q7" s="44">
        <f>B19</f>
        <v>1.0369999999999999</v>
      </c>
      <c r="R7" s="44">
        <f>C19</f>
        <v>0.92600000000000005</v>
      </c>
      <c r="S7" s="44">
        <f>D19</f>
        <v>1.151</v>
      </c>
    </row>
    <row r="8" spans="1:19" x14ac:dyDescent="0.2">
      <c r="P8" s="45">
        <v>600</v>
      </c>
      <c r="Q8" s="44">
        <f>E23</f>
        <v>1.2030000000000001</v>
      </c>
      <c r="R8" s="44">
        <f>F23</f>
        <v>1.071</v>
      </c>
      <c r="S8" s="44">
        <f>G23</f>
        <v>1.296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0.624</v>
      </c>
      <c r="C10" s="41">
        <v>0.627</v>
      </c>
      <c r="D10" s="41">
        <v>0.66800000000000004</v>
      </c>
      <c r="E10" s="41">
        <v>0.70899999999999996</v>
      </c>
      <c r="F10" s="41">
        <v>0.68700000000000006</v>
      </c>
      <c r="G10" s="41">
        <v>0.755</v>
      </c>
      <c r="H10" s="41">
        <v>0.80600000000000005</v>
      </c>
      <c r="I10" s="41">
        <v>0.75</v>
      </c>
      <c r="J10" s="41">
        <v>0.874</v>
      </c>
      <c r="K10" s="41">
        <v>4.9000000000000002E-2</v>
      </c>
      <c r="L10" s="41">
        <v>4.5999999999999999E-2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9.4738095238095237E-4</v>
      </c>
      <c r="R10" s="38">
        <f>SLOPE(R3:R8,$P$3:$P$8)</f>
        <v>7.1642857142857131E-4</v>
      </c>
      <c r="S10" s="38">
        <f>SLOPE(S3:S8,$P$3:$P$8)</f>
        <v>1.0633333333333334E-3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4.8000000000000001E-2</v>
      </c>
      <c r="H11" s="41">
        <v>4.9000000000000002E-2</v>
      </c>
      <c r="I11" s="41">
        <v>4.7E-2</v>
      </c>
      <c r="J11" s="41">
        <v>4.7E-2</v>
      </c>
      <c r="K11" s="41">
        <v>4.8000000000000001E-2</v>
      </c>
      <c r="L11" s="41">
        <v>4.5999999999999999E-2</v>
      </c>
      <c r="M11" s="41">
        <v>4.7E-2</v>
      </c>
      <c r="N11" s="40">
        <v>405</v>
      </c>
      <c r="P11" s="38" t="s">
        <v>19</v>
      </c>
      <c r="Q11" s="38">
        <f>_xlfn.STDEV.P(Q10:S10)</f>
        <v>1.4419387825975429E-4</v>
      </c>
    </row>
    <row r="12" spans="1:19" x14ac:dyDescent="0.2">
      <c r="P12" s="38" t="s">
        <v>18</v>
      </c>
      <c r="Q12" s="38">
        <f>AVERAGE(Q10:S10)</f>
        <v>9.090476190476189E-4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0.625</v>
      </c>
      <c r="C14" s="41">
        <v>0.626</v>
      </c>
      <c r="D14" s="41">
        <v>0.66800000000000004</v>
      </c>
      <c r="E14" s="41">
        <v>0.71</v>
      </c>
      <c r="F14" s="41">
        <v>0.68700000000000006</v>
      </c>
      <c r="G14" s="41">
        <v>0.75800000000000001</v>
      </c>
      <c r="H14" s="41">
        <v>0.81</v>
      </c>
      <c r="I14" s="41">
        <v>0.751</v>
      </c>
      <c r="J14" s="41">
        <v>0.88100000000000001</v>
      </c>
      <c r="K14" s="41">
        <v>0.9</v>
      </c>
      <c r="L14" s="41">
        <v>0.83599999999999997</v>
      </c>
      <c r="M14" s="41">
        <v>1.004</v>
      </c>
      <c r="N14" s="51">
        <v>582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4.7E-2</v>
      </c>
      <c r="F15" s="41">
        <v>4.7E-2</v>
      </c>
      <c r="G15" s="41">
        <v>4.8000000000000001E-2</v>
      </c>
      <c r="H15" s="41">
        <v>4.9000000000000002E-2</v>
      </c>
      <c r="I15" s="41">
        <v>4.7E-2</v>
      </c>
      <c r="J15" s="41">
        <v>4.7E-2</v>
      </c>
      <c r="K15" s="41">
        <v>4.8000000000000001E-2</v>
      </c>
      <c r="L15" s="41">
        <v>4.5999999999999999E-2</v>
      </c>
      <c r="M15" s="41">
        <v>4.7E-2</v>
      </c>
      <c r="N15" s="51">
        <v>582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0.624</v>
      </c>
      <c r="C18" s="41">
        <v>0.625</v>
      </c>
      <c r="D18" s="41">
        <v>0.66700000000000004</v>
      </c>
      <c r="E18" s="41">
        <v>0.71299999999999997</v>
      </c>
      <c r="F18" s="41">
        <v>0.68899999999999995</v>
      </c>
      <c r="G18" s="41">
        <v>0.75900000000000001</v>
      </c>
      <c r="H18" s="41">
        <v>0.81299999999999994</v>
      </c>
      <c r="I18" s="41">
        <v>0.752</v>
      </c>
      <c r="J18" s="41">
        <v>0.88600000000000001</v>
      </c>
      <c r="K18" s="41">
        <v>0.90100000000000002</v>
      </c>
      <c r="L18" s="41">
        <v>0.83799999999999997</v>
      </c>
      <c r="M18" s="41">
        <v>1.0069999999999999</v>
      </c>
      <c r="N18" s="40">
        <v>405</v>
      </c>
    </row>
    <row r="19" spans="1:14" x14ac:dyDescent="0.2">
      <c r="A19" s="42" t="s">
        <v>16</v>
      </c>
      <c r="B19" s="41">
        <v>1.0369999999999999</v>
      </c>
      <c r="C19" s="41">
        <v>0.92600000000000005</v>
      </c>
      <c r="D19" s="41">
        <v>1.151</v>
      </c>
      <c r="E19" s="41">
        <v>4.5999999999999999E-2</v>
      </c>
      <c r="F19" s="41">
        <v>4.7E-2</v>
      </c>
      <c r="G19" s="41">
        <v>4.8000000000000001E-2</v>
      </c>
      <c r="H19" s="41">
        <v>4.9000000000000002E-2</v>
      </c>
      <c r="I19" s="41">
        <v>4.7E-2</v>
      </c>
      <c r="J19" s="41">
        <v>4.5999999999999999E-2</v>
      </c>
      <c r="K19" s="41">
        <v>4.7E-2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0.623</v>
      </c>
      <c r="C22" s="41">
        <v>0.624</v>
      </c>
      <c r="D22" s="41">
        <v>0.66700000000000004</v>
      </c>
      <c r="E22" s="41">
        <v>0.71299999999999997</v>
      </c>
      <c r="F22" s="41">
        <v>0.69</v>
      </c>
      <c r="G22" s="41">
        <v>0.75900000000000001</v>
      </c>
      <c r="H22" s="41">
        <v>0.81599999999999995</v>
      </c>
      <c r="I22" s="41">
        <v>0.75600000000000001</v>
      </c>
      <c r="J22" s="41">
        <v>0.88600000000000001</v>
      </c>
      <c r="K22" s="41">
        <v>0.90200000000000002</v>
      </c>
      <c r="L22" s="41">
        <v>0.84099999999999997</v>
      </c>
      <c r="M22" s="41">
        <v>1.0209999999999999</v>
      </c>
      <c r="N22" s="40">
        <v>405</v>
      </c>
    </row>
    <row r="23" spans="1:14" x14ac:dyDescent="0.2">
      <c r="A23" s="42" t="s">
        <v>16</v>
      </c>
      <c r="B23" s="41">
        <v>1.04</v>
      </c>
      <c r="C23" s="41">
        <v>0.92800000000000005</v>
      </c>
      <c r="D23" s="41">
        <v>1.155</v>
      </c>
      <c r="E23" s="41">
        <v>1.2030000000000001</v>
      </c>
      <c r="F23" s="41">
        <v>1.071</v>
      </c>
      <c r="G23" s="41">
        <v>1.296</v>
      </c>
      <c r="H23" s="41">
        <v>4.9000000000000002E-2</v>
      </c>
      <c r="I23" s="41">
        <v>4.7E-2</v>
      </c>
      <c r="J23" s="41">
        <v>4.5999999999999999E-2</v>
      </c>
      <c r="K23" s="41">
        <v>4.8000000000000001E-2</v>
      </c>
      <c r="L23" s="41">
        <v>4.5999999999999999E-2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0A67C-ACDB-CB45-8F6F-60A1FF6E951D}">
  <dimension ref="A1:S23"/>
  <sheetViews>
    <sheetView workbookViewId="0">
      <selection activeCell="Q13" sqref="Q1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0.626</v>
      </c>
      <c r="C2" s="47">
        <v>0.625</v>
      </c>
      <c r="D2" s="47">
        <v>0.67300000000000004</v>
      </c>
      <c r="E2" s="47">
        <v>4.7E-2</v>
      </c>
      <c r="F2" s="47">
        <v>4.5999999999999999E-2</v>
      </c>
      <c r="G2" s="47">
        <v>5.1999999999999998E-2</v>
      </c>
      <c r="H2" s="47">
        <v>4.8000000000000001E-2</v>
      </c>
      <c r="I2" s="47">
        <v>4.8000000000000001E-2</v>
      </c>
      <c r="J2" s="47">
        <v>4.5999999999999999E-2</v>
      </c>
      <c r="K2" s="47">
        <v>4.9000000000000002E-2</v>
      </c>
      <c r="L2" s="47">
        <v>4.7E-2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4.8000000000000001E-2</v>
      </c>
      <c r="K3" s="47">
        <v>4.8000000000000001E-2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0.626</v>
      </c>
      <c r="R3" s="44">
        <f>C2</f>
        <v>0.625</v>
      </c>
      <c r="S3" s="44">
        <f>D2</f>
        <v>0.67300000000000004</v>
      </c>
    </row>
    <row r="4" spans="1:19" x14ac:dyDescent="0.2">
      <c r="P4" s="45">
        <v>120</v>
      </c>
      <c r="Q4" s="44">
        <f>E6</f>
        <v>0.69499999999999995</v>
      </c>
      <c r="R4" s="44">
        <f>F6</f>
        <v>0.68700000000000006</v>
      </c>
      <c r="S4" s="44">
        <f>G6</f>
        <v>0.73099999999999998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0.76100000000000001</v>
      </c>
      <c r="R5" s="44">
        <f>I10</f>
        <v>0.746</v>
      </c>
      <c r="S5" s="44">
        <f>J10</f>
        <v>0.80700000000000005</v>
      </c>
    </row>
    <row r="6" spans="1:19" x14ac:dyDescent="0.2">
      <c r="A6" s="42" t="s">
        <v>17</v>
      </c>
      <c r="B6" s="41">
        <v>0.626</v>
      </c>
      <c r="C6" s="41">
        <v>0.624</v>
      </c>
      <c r="D6" s="41">
        <v>0.67700000000000005</v>
      </c>
      <c r="E6" s="41">
        <v>0.69499999999999995</v>
      </c>
      <c r="F6" s="41">
        <v>0.68700000000000006</v>
      </c>
      <c r="G6" s="41">
        <v>0.73099999999999998</v>
      </c>
      <c r="H6" s="41">
        <v>4.8000000000000001E-2</v>
      </c>
      <c r="I6" s="41">
        <v>4.8000000000000001E-2</v>
      </c>
      <c r="J6" s="41">
        <v>4.5999999999999999E-2</v>
      </c>
      <c r="K6" s="41">
        <v>4.9000000000000002E-2</v>
      </c>
      <c r="L6" s="41">
        <v>4.7E-2</v>
      </c>
      <c r="M6" s="41">
        <v>4.9000000000000002E-2</v>
      </c>
      <c r="N6" s="40">
        <v>405</v>
      </c>
      <c r="P6" s="45">
        <v>360</v>
      </c>
      <c r="Q6" s="44">
        <f>K14</f>
        <v>0.82899999999999996</v>
      </c>
      <c r="R6" s="44">
        <f>L14</f>
        <v>0.80200000000000005</v>
      </c>
      <c r="S6" s="44">
        <f>M14</f>
        <v>0.94399999999999995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4.9000000000000002E-2</v>
      </c>
      <c r="I7" s="41">
        <v>4.7E-2</v>
      </c>
      <c r="J7" s="41">
        <v>4.8000000000000001E-2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0.85799999999999998</v>
      </c>
      <c r="R7" s="44">
        <f>C19</f>
        <v>0.877</v>
      </c>
      <c r="S7" s="44">
        <f>D19</f>
        <v>0.98199999999999998</v>
      </c>
    </row>
    <row r="8" spans="1:19" x14ac:dyDescent="0.2">
      <c r="P8" s="45">
        <v>600</v>
      </c>
      <c r="Q8" s="44">
        <f>E23</f>
        <v>1.0049999999999999</v>
      </c>
      <c r="R8" s="44">
        <f>F23</f>
        <v>0.92400000000000004</v>
      </c>
      <c r="S8" s="44">
        <f>G23</f>
        <v>1.0149999999999999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0.625</v>
      </c>
      <c r="C10" s="41">
        <v>0.623</v>
      </c>
      <c r="D10" s="41">
        <v>0.67900000000000005</v>
      </c>
      <c r="E10" s="41">
        <v>0.69699999999999995</v>
      </c>
      <c r="F10" s="41">
        <v>0.69399999999999995</v>
      </c>
      <c r="G10" s="41">
        <v>0.73699999999999999</v>
      </c>
      <c r="H10" s="41">
        <v>0.76100000000000001</v>
      </c>
      <c r="I10" s="41">
        <v>0.746</v>
      </c>
      <c r="J10" s="41">
        <v>0.80700000000000005</v>
      </c>
      <c r="K10" s="41">
        <v>4.9000000000000002E-2</v>
      </c>
      <c r="L10" s="41">
        <v>4.7E-2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5.8380952380952355E-4</v>
      </c>
      <c r="R10" s="38">
        <f>SLOPE(R3:R8,$P$3:$P$8)</f>
        <v>5.0500000000000002E-4</v>
      </c>
      <c r="S10" s="38">
        <f>SLOPE(S3:S8,$P$3:$P$8)</f>
        <v>6.190476190476189E-4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4.5999999999999999E-2</v>
      </c>
      <c r="E11" s="41">
        <v>4.7E-2</v>
      </c>
      <c r="F11" s="41">
        <v>4.7E-2</v>
      </c>
      <c r="G11" s="41">
        <v>4.7E-2</v>
      </c>
      <c r="H11" s="41">
        <v>4.9000000000000002E-2</v>
      </c>
      <c r="I11" s="41">
        <v>4.7E-2</v>
      </c>
      <c r="J11" s="41">
        <v>4.8000000000000001E-2</v>
      </c>
      <c r="K11" s="41">
        <v>4.7E-2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4.7678930601266789E-5</v>
      </c>
    </row>
    <row r="12" spans="1:19" x14ac:dyDescent="0.2">
      <c r="P12" s="38" t="s">
        <v>18</v>
      </c>
      <c r="Q12" s="38">
        <f>AVERAGE(Q10,S10)</f>
        <v>6.0142857142857122E-4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0.625</v>
      </c>
      <c r="C14" s="41">
        <v>0.623</v>
      </c>
      <c r="D14" s="41">
        <v>0.67800000000000005</v>
      </c>
      <c r="E14" s="41">
        <v>0.69599999999999995</v>
      </c>
      <c r="F14" s="41">
        <v>0.69199999999999995</v>
      </c>
      <c r="G14" s="41">
        <v>0.73799999999999999</v>
      </c>
      <c r="H14" s="41">
        <v>0.76500000000000001</v>
      </c>
      <c r="I14" s="41">
        <v>0.75</v>
      </c>
      <c r="J14" s="41">
        <v>0.81299999999999994</v>
      </c>
      <c r="K14" s="41">
        <v>0.82899999999999996</v>
      </c>
      <c r="L14" s="41">
        <v>0.80200000000000005</v>
      </c>
      <c r="M14" s="41">
        <v>0.94399999999999995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4.5999999999999999E-2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4.8000000000000001E-2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0.623</v>
      </c>
      <c r="C18" s="41">
        <v>0.623</v>
      </c>
      <c r="D18" s="41">
        <v>0.67600000000000005</v>
      </c>
      <c r="E18" s="41">
        <v>0.69599999999999995</v>
      </c>
      <c r="F18" s="41">
        <v>0.69499999999999995</v>
      </c>
      <c r="G18" s="41">
        <v>0.73899999999999999</v>
      </c>
      <c r="H18" s="41">
        <v>0.76600000000000001</v>
      </c>
      <c r="I18" s="41">
        <v>0.75</v>
      </c>
      <c r="J18" s="41">
        <v>0.81499999999999995</v>
      </c>
      <c r="K18" s="41">
        <v>0.83499999999999996</v>
      </c>
      <c r="L18" s="41">
        <v>0.80900000000000005</v>
      </c>
      <c r="M18" s="41">
        <v>0.91300000000000003</v>
      </c>
      <c r="N18" s="40">
        <v>405</v>
      </c>
    </row>
    <row r="19" spans="1:14" x14ac:dyDescent="0.2">
      <c r="A19" s="42" t="s">
        <v>16</v>
      </c>
      <c r="B19" s="41">
        <v>0.85799999999999998</v>
      </c>
      <c r="C19" s="41">
        <v>0.877</v>
      </c>
      <c r="D19" s="41">
        <v>0.98199999999999998</v>
      </c>
      <c r="E19" s="41">
        <v>4.7E-2</v>
      </c>
      <c r="F19" s="41">
        <v>4.7E-2</v>
      </c>
      <c r="G19" s="41">
        <v>4.7E-2</v>
      </c>
      <c r="H19" s="41">
        <v>4.9000000000000002E-2</v>
      </c>
      <c r="I19" s="41">
        <v>4.7E-2</v>
      </c>
      <c r="J19" s="41">
        <v>4.8000000000000001E-2</v>
      </c>
      <c r="K19" s="41">
        <v>4.8000000000000001E-2</v>
      </c>
      <c r="L19" s="41">
        <v>4.7E-2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0.621</v>
      </c>
      <c r="C22" s="41">
        <v>0.622</v>
      </c>
      <c r="D22" s="41">
        <v>0.67400000000000004</v>
      </c>
      <c r="E22" s="41">
        <v>0.69599999999999995</v>
      </c>
      <c r="F22" s="41">
        <v>0.69499999999999995</v>
      </c>
      <c r="G22" s="41">
        <v>0.73899999999999999</v>
      </c>
      <c r="H22" s="41">
        <v>0.76700000000000002</v>
      </c>
      <c r="I22" s="41">
        <v>0.75600000000000001</v>
      </c>
      <c r="J22" s="41">
        <v>0.81699999999999995</v>
      </c>
      <c r="K22" s="41">
        <v>0.83499999999999996</v>
      </c>
      <c r="L22" s="41">
        <v>0.81</v>
      </c>
      <c r="M22" s="41">
        <v>0.91500000000000004</v>
      </c>
      <c r="N22" s="40">
        <v>405</v>
      </c>
    </row>
    <row r="23" spans="1:14" x14ac:dyDescent="0.2">
      <c r="A23" s="42" t="s">
        <v>16</v>
      </c>
      <c r="B23" s="41">
        <v>0.86499999999999999</v>
      </c>
      <c r="C23" s="41">
        <v>0.88800000000000001</v>
      </c>
      <c r="D23" s="41">
        <v>0.996</v>
      </c>
      <c r="E23" s="41">
        <v>1.0049999999999999</v>
      </c>
      <c r="F23" s="41">
        <v>0.92400000000000004</v>
      </c>
      <c r="G23" s="41">
        <v>1.0149999999999999</v>
      </c>
      <c r="H23" s="41">
        <v>4.9000000000000002E-2</v>
      </c>
      <c r="I23" s="41">
        <v>4.5999999999999999E-2</v>
      </c>
      <c r="J23" s="41">
        <v>4.8000000000000001E-2</v>
      </c>
      <c r="K23" s="41">
        <v>4.7E-2</v>
      </c>
      <c r="L23" s="41">
        <v>4.5999999999999999E-2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779A-49CA-5F44-A167-86D67E1B09C2}">
  <dimension ref="A1:S23"/>
  <sheetViews>
    <sheetView workbookViewId="0">
      <selection activeCell="D27" sqref="D2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0.625</v>
      </c>
      <c r="C2" s="47">
        <v>0.628</v>
      </c>
      <c r="D2" s="47">
        <v>0.63500000000000001</v>
      </c>
      <c r="E2" s="47">
        <v>4.5999999999999999E-2</v>
      </c>
      <c r="F2" s="47">
        <v>4.7E-2</v>
      </c>
      <c r="G2" s="47">
        <v>4.7E-2</v>
      </c>
      <c r="H2" s="47">
        <v>4.7E-2</v>
      </c>
      <c r="I2" s="47">
        <v>4.8000000000000001E-2</v>
      </c>
      <c r="J2" s="47">
        <v>4.8000000000000001E-2</v>
      </c>
      <c r="K2" s="47">
        <v>4.7E-2</v>
      </c>
      <c r="L2" s="47">
        <v>4.5999999999999999E-2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0.625</v>
      </c>
      <c r="R3" s="44">
        <f>C2</f>
        <v>0.628</v>
      </c>
      <c r="S3" s="44">
        <f>D2</f>
        <v>0.63500000000000001</v>
      </c>
    </row>
    <row r="4" spans="1:19" x14ac:dyDescent="0.2">
      <c r="P4" s="45">
        <v>120</v>
      </c>
      <c r="Q4" s="44">
        <f>E6</f>
        <v>0.69799999999999995</v>
      </c>
      <c r="R4" s="44">
        <f>F6</f>
        <v>0.68799999999999994</v>
      </c>
      <c r="S4" s="44">
        <f>G6</f>
        <v>0.72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0.77300000000000002</v>
      </c>
      <c r="R5" s="44">
        <f>I10</f>
        <v>0.73499999999999999</v>
      </c>
      <c r="S5" s="44">
        <f>J10</f>
        <v>0.77900000000000003</v>
      </c>
    </row>
    <row r="6" spans="1:19" x14ac:dyDescent="0.2">
      <c r="A6" s="42" t="s">
        <v>17</v>
      </c>
      <c r="B6" s="41">
        <v>0.625</v>
      </c>
      <c r="C6" s="41">
        <v>0.626</v>
      </c>
      <c r="D6" s="41">
        <v>0.63200000000000001</v>
      </c>
      <c r="E6" s="41">
        <v>0.69799999999999995</v>
      </c>
      <c r="F6" s="41">
        <v>0.68799999999999994</v>
      </c>
      <c r="G6" s="41">
        <v>0.72</v>
      </c>
      <c r="H6" s="41">
        <v>4.7E-2</v>
      </c>
      <c r="I6" s="41">
        <v>4.8000000000000001E-2</v>
      </c>
      <c r="J6" s="41">
        <v>4.8000000000000001E-2</v>
      </c>
      <c r="K6" s="41">
        <v>4.7E-2</v>
      </c>
      <c r="L6" s="41">
        <v>4.5999999999999999E-2</v>
      </c>
      <c r="M6" s="41">
        <v>4.8000000000000001E-2</v>
      </c>
      <c r="N6" s="40">
        <v>405</v>
      </c>
      <c r="P6" s="45">
        <v>360</v>
      </c>
      <c r="Q6" s="44">
        <f>K14</f>
        <v>0.84699999999999998</v>
      </c>
      <c r="R6" s="44">
        <f>L14</f>
        <v>0.79800000000000004</v>
      </c>
      <c r="S6" s="44">
        <f>M14</f>
        <v>0.83599999999999997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4.5999999999999999E-2</v>
      </c>
      <c r="E7" s="41">
        <v>4.5999999999999999E-2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0.94</v>
      </c>
      <c r="R7" s="44">
        <f>C19</f>
        <v>0.89700000000000002</v>
      </c>
      <c r="S7" s="44">
        <f>D19</f>
        <v>0.94799999999999995</v>
      </c>
    </row>
    <row r="8" spans="1:19" x14ac:dyDescent="0.2">
      <c r="P8" s="45">
        <v>600</v>
      </c>
      <c r="Q8" s="44">
        <f>E23</f>
        <v>1.034</v>
      </c>
      <c r="R8" s="44">
        <f>F23</f>
        <v>0.97</v>
      </c>
      <c r="S8" s="44">
        <f>G23</f>
        <v>0.998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0.624</v>
      </c>
      <c r="C10" s="41">
        <v>0.625</v>
      </c>
      <c r="D10" s="41">
        <v>0.63400000000000001</v>
      </c>
      <c r="E10" s="41">
        <v>0.70099999999999996</v>
      </c>
      <c r="F10" s="41">
        <v>0.68799999999999994</v>
      </c>
      <c r="G10" s="41">
        <v>0.72199999999999998</v>
      </c>
      <c r="H10" s="41">
        <v>0.77300000000000002</v>
      </c>
      <c r="I10" s="41">
        <v>0.73499999999999999</v>
      </c>
      <c r="J10" s="41">
        <v>0.77900000000000003</v>
      </c>
      <c r="K10" s="41">
        <v>4.7E-2</v>
      </c>
      <c r="L10" s="41">
        <v>4.5999999999999999E-2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6.7738095238095231E-4</v>
      </c>
      <c r="R10" s="38">
        <f>SLOPE(R3:R8,$P$3:$P$8)</f>
        <v>5.7142857142857158E-4</v>
      </c>
      <c r="S10" s="38">
        <f>SLOPE(S3:S8,$P$3:$P$8)</f>
        <v>6.0857142857142837E-4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4.5999999999999999E-2</v>
      </c>
      <c r="E11" s="41">
        <v>4.5999999999999999E-2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4.3894126958583881E-5</v>
      </c>
    </row>
    <row r="12" spans="1:19" x14ac:dyDescent="0.2">
      <c r="P12" s="38" t="s">
        <v>18</v>
      </c>
      <c r="Q12" s="38">
        <f>AVERAGE(Q10:S10)</f>
        <v>6.1912698412698412E-4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0.66400000000000003</v>
      </c>
      <c r="C14" s="41">
        <v>0.625</v>
      </c>
      <c r="D14" s="41">
        <v>0.63300000000000001</v>
      </c>
      <c r="E14" s="41">
        <v>0.70099999999999996</v>
      </c>
      <c r="F14" s="41">
        <v>0.68600000000000005</v>
      </c>
      <c r="G14" s="41">
        <v>0.72299999999999998</v>
      </c>
      <c r="H14" s="41">
        <v>0.77800000000000002</v>
      </c>
      <c r="I14" s="41">
        <v>0.73699999999999999</v>
      </c>
      <c r="J14" s="41">
        <v>0.78400000000000003</v>
      </c>
      <c r="K14" s="41">
        <v>0.84699999999999998</v>
      </c>
      <c r="L14" s="41">
        <v>0.79800000000000004</v>
      </c>
      <c r="M14" s="41">
        <v>0.83599999999999997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4.5999999999999999E-2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0.66</v>
      </c>
      <c r="C18" s="41">
        <v>0.629</v>
      </c>
      <c r="D18" s="41">
        <v>0.63400000000000001</v>
      </c>
      <c r="E18" s="41">
        <v>0.70599999999999996</v>
      </c>
      <c r="F18" s="41">
        <v>0.69</v>
      </c>
      <c r="G18" s="41">
        <v>0.72499999999999998</v>
      </c>
      <c r="H18" s="41">
        <v>0.78</v>
      </c>
      <c r="I18" s="41">
        <v>0.73699999999999999</v>
      </c>
      <c r="J18" s="41">
        <v>0.78500000000000003</v>
      </c>
      <c r="K18" s="41">
        <v>0.85099999999999998</v>
      </c>
      <c r="L18" s="41">
        <v>0.80200000000000005</v>
      </c>
      <c r="M18" s="41">
        <v>0.84299999999999997</v>
      </c>
      <c r="N18" s="40">
        <v>405</v>
      </c>
    </row>
    <row r="19" spans="1:14" x14ac:dyDescent="0.2">
      <c r="A19" s="42" t="s">
        <v>16</v>
      </c>
      <c r="B19" s="41">
        <v>0.94</v>
      </c>
      <c r="C19" s="41">
        <v>0.89700000000000002</v>
      </c>
      <c r="D19" s="41">
        <v>0.94799999999999995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0.66600000000000004</v>
      </c>
      <c r="C22" s="41">
        <v>0.625</v>
      </c>
      <c r="D22" s="41">
        <v>0.628</v>
      </c>
      <c r="E22" s="41">
        <v>0.70499999999999996</v>
      </c>
      <c r="F22" s="41">
        <v>0.68700000000000006</v>
      </c>
      <c r="G22" s="41">
        <v>0.72499999999999998</v>
      </c>
      <c r="H22" s="41">
        <v>0.78400000000000003</v>
      </c>
      <c r="I22" s="41">
        <v>0.73799999999999999</v>
      </c>
      <c r="J22" s="41">
        <v>0.78800000000000003</v>
      </c>
      <c r="K22" s="41">
        <v>0.85099999999999998</v>
      </c>
      <c r="L22" s="41">
        <v>0.80300000000000005</v>
      </c>
      <c r="M22" s="41">
        <v>0.84499999999999997</v>
      </c>
      <c r="N22" s="40">
        <v>405</v>
      </c>
    </row>
    <row r="23" spans="1:14" x14ac:dyDescent="0.2">
      <c r="A23" s="42" t="s">
        <v>16</v>
      </c>
      <c r="B23" s="41">
        <v>0.94599999999999995</v>
      </c>
      <c r="C23" s="41">
        <v>0.90300000000000002</v>
      </c>
      <c r="D23" s="41">
        <v>0.95299999999999996</v>
      </c>
      <c r="E23" s="41">
        <v>1.034</v>
      </c>
      <c r="F23" s="41">
        <v>0.97</v>
      </c>
      <c r="G23" s="41">
        <v>0.998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4DE6F-DC72-BC44-AD4B-E20060915B8E}">
  <dimension ref="A1:S23"/>
  <sheetViews>
    <sheetView workbookViewId="0">
      <selection activeCell="H24" sqref="H2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0.63200000000000001</v>
      </c>
      <c r="C2" s="47">
        <v>0.62</v>
      </c>
      <c r="D2" s="47">
        <v>0.64800000000000002</v>
      </c>
      <c r="E2" s="47">
        <v>4.5999999999999999E-2</v>
      </c>
      <c r="F2" s="47">
        <v>4.5999999999999999E-2</v>
      </c>
      <c r="G2" s="47">
        <v>4.8000000000000001E-2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4.8000000000000001E-2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4.8000000000000001E-2</v>
      </c>
      <c r="E3" s="47">
        <v>4.7E-2</v>
      </c>
      <c r="F3" s="47">
        <v>4.7E-2</v>
      </c>
      <c r="G3" s="47">
        <v>0.05</v>
      </c>
      <c r="H3" s="47">
        <v>4.8000000000000001E-2</v>
      </c>
      <c r="I3" s="47">
        <v>4.7E-2</v>
      </c>
      <c r="J3" s="47">
        <v>4.7E-2</v>
      </c>
      <c r="K3" s="47">
        <v>4.5999999999999999E-2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0.63200000000000001</v>
      </c>
      <c r="R3" s="44">
        <f>C2</f>
        <v>0.62</v>
      </c>
      <c r="S3" s="44">
        <f>D2</f>
        <v>0.64800000000000002</v>
      </c>
    </row>
    <row r="4" spans="1:19" x14ac:dyDescent="0.2">
      <c r="P4" s="45">
        <v>120</v>
      </c>
      <c r="Q4" s="44">
        <f>E6</f>
        <v>0.68600000000000005</v>
      </c>
      <c r="R4" s="44">
        <f>F6</f>
        <v>0.71399999999999997</v>
      </c>
      <c r="S4" s="44">
        <f>G6</f>
        <v>0.75600000000000001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0.749</v>
      </c>
      <c r="R5" s="44">
        <f>I10</f>
        <v>0.78100000000000003</v>
      </c>
      <c r="S5" s="44">
        <f>J10</f>
        <v>0.81699999999999995</v>
      </c>
    </row>
    <row r="6" spans="1:19" x14ac:dyDescent="0.2">
      <c r="A6" s="42" t="s">
        <v>17</v>
      </c>
      <c r="B6" s="41">
        <v>0.629</v>
      </c>
      <c r="C6" s="41">
        <v>0.61599999999999999</v>
      </c>
      <c r="D6" s="41">
        <v>0.64700000000000002</v>
      </c>
      <c r="E6" s="41">
        <v>0.68600000000000005</v>
      </c>
      <c r="F6" s="41">
        <v>0.71399999999999997</v>
      </c>
      <c r="G6" s="41">
        <v>0.75600000000000001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4.8000000000000001E-2</v>
      </c>
      <c r="M6" s="41">
        <v>4.7E-2</v>
      </c>
      <c r="N6" s="40">
        <v>405</v>
      </c>
      <c r="P6" s="45">
        <v>360</v>
      </c>
      <c r="Q6" s="44">
        <f>K14</f>
        <v>0.78800000000000003</v>
      </c>
      <c r="R6" s="44">
        <f>L14</f>
        <v>0.85699999999999998</v>
      </c>
      <c r="S6" s="44">
        <f>M14</f>
        <v>0.88800000000000001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4.8000000000000001E-2</v>
      </c>
      <c r="E7" s="41">
        <v>4.7E-2</v>
      </c>
      <c r="F7" s="41">
        <v>4.5999999999999999E-2</v>
      </c>
      <c r="G7" s="41">
        <v>0.05</v>
      </c>
      <c r="H7" s="41">
        <v>4.8000000000000001E-2</v>
      </c>
      <c r="I7" s="41">
        <v>4.7E-2</v>
      </c>
      <c r="J7" s="41">
        <v>4.7E-2</v>
      </c>
      <c r="K7" s="41">
        <v>4.5999999999999999E-2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0.89900000000000002</v>
      </c>
      <c r="R7" s="44">
        <f>C19</f>
        <v>0.95299999999999996</v>
      </c>
      <c r="S7" s="44">
        <f>D19</f>
        <v>0.95</v>
      </c>
    </row>
    <row r="8" spans="1:19" x14ac:dyDescent="0.2">
      <c r="P8" s="45">
        <v>600</v>
      </c>
      <c r="Q8" s="44">
        <f>E23</f>
        <v>0.95399999999999996</v>
      </c>
      <c r="R8" s="44">
        <f>F23</f>
        <v>1.034</v>
      </c>
      <c r="S8" s="44">
        <f>G23</f>
        <v>1.0489999999999999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0.627</v>
      </c>
      <c r="C10" s="41">
        <v>0.61399999999999999</v>
      </c>
      <c r="D10" s="41">
        <v>0.64600000000000002</v>
      </c>
      <c r="E10" s="41">
        <v>0.68400000000000005</v>
      </c>
      <c r="F10" s="41">
        <v>0.71499999999999997</v>
      </c>
      <c r="G10" s="41">
        <v>0.753</v>
      </c>
      <c r="H10" s="41">
        <v>0.749</v>
      </c>
      <c r="I10" s="41">
        <v>0.78100000000000003</v>
      </c>
      <c r="J10" s="41">
        <v>0.81699999999999995</v>
      </c>
      <c r="K10" s="41">
        <v>4.8000000000000001E-2</v>
      </c>
      <c r="L10" s="41">
        <v>4.8000000000000001E-2</v>
      </c>
      <c r="M10" s="41">
        <v>4.7E-2</v>
      </c>
      <c r="N10" s="40">
        <v>405</v>
      </c>
      <c r="P10" s="38" t="s">
        <v>20</v>
      </c>
      <c r="Q10" s="38">
        <f>SLOPE(Q3:Q8,$P$3:$P$8)</f>
        <v>5.4476190476190466E-4</v>
      </c>
      <c r="R10" s="38">
        <f>SLOPE(R3:R8,$P$3:$P$8)</f>
        <v>6.8166666666666679E-4</v>
      </c>
      <c r="S10" s="38">
        <f>SLOPE(S3:S8,$P$3:$P$8)</f>
        <v>6.3285714285714269E-4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4.8000000000000001E-2</v>
      </c>
      <c r="E11" s="41">
        <v>4.5999999999999999E-2</v>
      </c>
      <c r="F11" s="41">
        <v>4.5999999999999999E-2</v>
      </c>
      <c r="G11" s="41">
        <v>0.05</v>
      </c>
      <c r="H11" s="41">
        <v>4.8000000000000001E-2</v>
      </c>
      <c r="I11" s="41">
        <v>4.7E-2</v>
      </c>
      <c r="J11" s="41">
        <v>4.7E-2</v>
      </c>
      <c r="K11" s="41">
        <v>4.5999999999999999E-2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5.6652992881389362E-5</v>
      </c>
    </row>
    <row r="12" spans="1:19" x14ac:dyDescent="0.2">
      <c r="P12" s="38" t="s">
        <v>18</v>
      </c>
      <c r="Q12" s="38">
        <f>AVERAGE(Q10:S10)</f>
        <v>6.1976190476190475E-4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0.625</v>
      </c>
      <c r="C14" s="41">
        <v>0.61399999999999999</v>
      </c>
      <c r="D14" s="41">
        <v>0.64700000000000002</v>
      </c>
      <c r="E14" s="41">
        <v>0.68400000000000005</v>
      </c>
      <c r="F14" s="41">
        <v>0.71199999999999997</v>
      </c>
      <c r="G14" s="41">
        <v>0.754</v>
      </c>
      <c r="H14" s="41">
        <v>0.75</v>
      </c>
      <c r="I14" s="41">
        <v>0.78300000000000003</v>
      </c>
      <c r="J14" s="41">
        <v>0.81899999999999995</v>
      </c>
      <c r="K14" s="41">
        <v>0.78800000000000003</v>
      </c>
      <c r="L14" s="41">
        <v>0.85699999999999998</v>
      </c>
      <c r="M14" s="41">
        <v>0.88800000000000001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4.8000000000000001E-2</v>
      </c>
      <c r="E15" s="41">
        <v>4.7E-2</v>
      </c>
      <c r="F15" s="41">
        <v>4.5999999999999999E-2</v>
      </c>
      <c r="G15" s="41">
        <v>0.05</v>
      </c>
      <c r="H15" s="41">
        <v>4.8000000000000001E-2</v>
      </c>
      <c r="I15" s="41">
        <v>4.7E-2</v>
      </c>
      <c r="J15" s="41">
        <v>4.7E-2</v>
      </c>
      <c r="K15" s="41">
        <v>4.5999999999999999E-2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0.623</v>
      </c>
      <c r="C18" s="41">
        <v>0.61099999999999999</v>
      </c>
      <c r="D18" s="41">
        <v>0.64400000000000002</v>
      </c>
      <c r="E18" s="41">
        <v>0.68300000000000005</v>
      </c>
      <c r="F18" s="41">
        <v>0.71499999999999997</v>
      </c>
      <c r="G18" s="41">
        <v>0.754</v>
      </c>
      <c r="H18" s="41">
        <v>0.752</v>
      </c>
      <c r="I18" s="41">
        <v>0.78300000000000003</v>
      </c>
      <c r="J18" s="41">
        <v>0.82199999999999995</v>
      </c>
      <c r="K18" s="41">
        <v>0.79400000000000004</v>
      </c>
      <c r="L18" s="41">
        <v>0.86399999999999999</v>
      </c>
      <c r="M18" s="41">
        <v>0.89600000000000002</v>
      </c>
      <c r="N18" s="40">
        <v>405</v>
      </c>
    </row>
    <row r="19" spans="1:14" x14ac:dyDescent="0.2">
      <c r="A19" s="42" t="s">
        <v>16</v>
      </c>
      <c r="B19" s="41">
        <v>0.89900000000000002</v>
      </c>
      <c r="C19" s="41">
        <v>0.95299999999999996</v>
      </c>
      <c r="D19" s="41">
        <v>0.95</v>
      </c>
      <c r="E19" s="41">
        <v>4.5999999999999999E-2</v>
      </c>
      <c r="F19" s="41">
        <v>4.5999999999999999E-2</v>
      </c>
      <c r="G19" s="41">
        <v>0.05</v>
      </c>
      <c r="H19" s="41">
        <v>4.8000000000000001E-2</v>
      </c>
      <c r="I19" s="41">
        <v>4.7E-2</v>
      </c>
      <c r="J19" s="41">
        <v>4.5999999999999999E-2</v>
      </c>
      <c r="K19" s="41">
        <v>4.5999999999999999E-2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0.621</v>
      </c>
      <c r="C22" s="41">
        <v>0.61099999999999999</v>
      </c>
      <c r="D22" s="41">
        <v>0.64300000000000002</v>
      </c>
      <c r="E22" s="41">
        <v>0.68200000000000005</v>
      </c>
      <c r="F22" s="41">
        <v>0.71599999999999997</v>
      </c>
      <c r="G22" s="41">
        <v>0.75600000000000001</v>
      </c>
      <c r="H22" s="41">
        <v>0.752</v>
      </c>
      <c r="I22" s="41">
        <v>0.78500000000000003</v>
      </c>
      <c r="J22" s="41">
        <v>0.82499999999999996</v>
      </c>
      <c r="K22" s="41">
        <v>0.79400000000000004</v>
      </c>
      <c r="L22" s="41">
        <v>0.86599999999999999</v>
      </c>
      <c r="M22" s="41">
        <v>0.89800000000000002</v>
      </c>
      <c r="N22" s="40">
        <v>405</v>
      </c>
    </row>
    <row r="23" spans="1:14" x14ac:dyDescent="0.2">
      <c r="A23" s="42" t="s">
        <v>16</v>
      </c>
      <c r="B23" s="41">
        <v>0.90100000000000002</v>
      </c>
      <c r="C23" s="41">
        <v>0.96299999999999997</v>
      </c>
      <c r="D23" s="41">
        <v>0.96299999999999997</v>
      </c>
      <c r="E23" s="41">
        <v>0.95399999999999996</v>
      </c>
      <c r="F23" s="41">
        <v>1.034</v>
      </c>
      <c r="G23" s="41">
        <v>1.0489999999999999</v>
      </c>
      <c r="H23" s="41">
        <v>4.8000000000000001E-2</v>
      </c>
      <c r="I23" s="41">
        <v>4.7E-2</v>
      </c>
      <c r="J23" s="41">
        <v>4.7E-2</v>
      </c>
      <c r="K23" s="41">
        <v>4.5999999999999999E-2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F2072-8E47-A345-87B9-B081D23BB275}">
  <dimension ref="A1:S23"/>
  <sheetViews>
    <sheetView workbookViewId="0">
      <selection activeCell="L31" sqref="L3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0.629</v>
      </c>
      <c r="C2" s="47">
        <v>0.626</v>
      </c>
      <c r="D2" s="47">
        <v>0.67900000000000005</v>
      </c>
      <c r="E2" s="47">
        <v>4.7E-2</v>
      </c>
      <c r="F2" s="47">
        <v>4.5999999999999999E-2</v>
      </c>
      <c r="G2" s="47">
        <v>4.8000000000000001E-2</v>
      </c>
      <c r="H2" s="47">
        <v>4.8000000000000001E-2</v>
      </c>
      <c r="I2" s="47">
        <v>4.9000000000000002E-2</v>
      </c>
      <c r="J2" s="47">
        <v>4.7E-2</v>
      </c>
      <c r="K2" s="47">
        <v>4.9000000000000002E-2</v>
      </c>
      <c r="L2" s="47">
        <v>4.5999999999999999E-2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0.104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4.7E-2</v>
      </c>
      <c r="K3" s="47">
        <v>4.7E-2</v>
      </c>
      <c r="L3" s="47">
        <v>4.5999999999999999E-2</v>
      </c>
      <c r="M3" s="47">
        <v>4.7E-2</v>
      </c>
      <c r="N3" s="40">
        <v>405</v>
      </c>
      <c r="P3" s="46">
        <v>0</v>
      </c>
      <c r="Q3" s="44">
        <f>B2</f>
        <v>0.629</v>
      </c>
      <c r="R3" s="44">
        <f>C2</f>
        <v>0.626</v>
      </c>
      <c r="S3" s="44">
        <f>D2</f>
        <v>0.67900000000000005</v>
      </c>
    </row>
    <row r="4" spans="1:19" x14ac:dyDescent="0.2">
      <c r="P4" s="45">
        <v>120</v>
      </c>
      <c r="Q4" s="44">
        <f>E6</f>
        <v>0.70799999999999996</v>
      </c>
      <c r="R4" s="44">
        <f>F6</f>
        <v>0.73199999999999998</v>
      </c>
      <c r="S4" s="44">
        <f>G6</f>
        <v>0.72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0.83</v>
      </c>
      <c r="R5" s="44">
        <f>I10</f>
        <v>0.85199999999999998</v>
      </c>
      <c r="S5" s="44">
        <f>J10</f>
        <v>0.76500000000000001</v>
      </c>
    </row>
    <row r="6" spans="1:19" x14ac:dyDescent="0.2">
      <c r="A6" s="42" t="s">
        <v>17</v>
      </c>
      <c r="B6" s="41">
        <v>0.626</v>
      </c>
      <c r="C6" s="41">
        <v>0.626</v>
      </c>
      <c r="D6" s="41">
        <v>0.68</v>
      </c>
      <c r="E6" s="41">
        <v>0.70799999999999996</v>
      </c>
      <c r="F6" s="41">
        <v>0.73199999999999998</v>
      </c>
      <c r="G6" s="41">
        <v>0.72</v>
      </c>
      <c r="H6" s="41">
        <v>4.8000000000000001E-2</v>
      </c>
      <c r="I6" s="41">
        <v>4.9000000000000002E-2</v>
      </c>
      <c r="J6" s="41">
        <v>4.7E-2</v>
      </c>
      <c r="K6" s="41">
        <v>4.9000000000000002E-2</v>
      </c>
      <c r="L6" s="41">
        <v>4.5999999999999999E-2</v>
      </c>
      <c r="M6" s="41">
        <v>4.9000000000000002E-2</v>
      </c>
      <c r="N6" s="40">
        <v>405</v>
      </c>
      <c r="P6" s="45">
        <v>360</v>
      </c>
      <c r="Q6" s="44">
        <f>K14</f>
        <v>0.84299999999999997</v>
      </c>
      <c r="R6" s="44">
        <f>L14</f>
        <v>0.90300000000000002</v>
      </c>
      <c r="S6" s="44">
        <f>M14</f>
        <v>0.80700000000000005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0.106</v>
      </c>
      <c r="F7" s="41">
        <v>4.7E-2</v>
      </c>
      <c r="G7" s="41">
        <v>4.7E-2</v>
      </c>
      <c r="H7" s="41">
        <v>4.9000000000000002E-2</v>
      </c>
      <c r="I7" s="41">
        <v>4.7E-2</v>
      </c>
      <c r="J7" s="41">
        <v>4.7E-2</v>
      </c>
      <c r="K7" s="41">
        <v>4.7E-2</v>
      </c>
      <c r="L7" s="41">
        <v>4.5999999999999999E-2</v>
      </c>
      <c r="M7" s="41">
        <v>4.7E-2</v>
      </c>
      <c r="N7" s="40">
        <v>405</v>
      </c>
      <c r="P7" s="46">
        <v>480</v>
      </c>
      <c r="Q7" s="44">
        <f>B19</f>
        <v>0.92</v>
      </c>
      <c r="R7" s="44">
        <f>C19</f>
        <v>0.95199999999999996</v>
      </c>
      <c r="S7" s="44">
        <f>D19</f>
        <v>0.89100000000000001</v>
      </c>
    </row>
    <row r="8" spans="1:19" x14ac:dyDescent="0.2">
      <c r="P8" s="45">
        <v>600</v>
      </c>
      <c r="Q8" s="44">
        <f>E23</f>
        <v>0.98399999999999999</v>
      </c>
      <c r="R8" s="44">
        <f>F23</f>
        <v>1.004</v>
      </c>
      <c r="S8" s="44">
        <f>G23</f>
        <v>0.94599999999999995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0.624</v>
      </c>
      <c r="C10" s="41">
        <v>0.625</v>
      </c>
      <c r="D10" s="41">
        <v>0.68700000000000006</v>
      </c>
      <c r="E10" s="41">
        <v>0.71199999999999997</v>
      </c>
      <c r="F10" s="41">
        <v>0.73699999999999999</v>
      </c>
      <c r="G10" s="41">
        <v>0.72399999999999998</v>
      </c>
      <c r="H10" s="41">
        <v>0.83</v>
      </c>
      <c r="I10" s="41">
        <v>0.85199999999999998</v>
      </c>
      <c r="J10" s="41">
        <v>0.76500000000000001</v>
      </c>
      <c r="K10" s="41">
        <v>4.9000000000000002E-2</v>
      </c>
      <c r="L10" s="41">
        <v>4.5999999999999999E-2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5.7714285714285723E-4</v>
      </c>
      <c r="R10" s="38">
        <f>SLOPE(R3:R8,$P$3:$P$8)</f>
        <v>6.1928571428571425E-4</v>
      </c>
      <c r="S10" s="38">
        <f>SLOPE(S3:S8,$P$3:$P$8)</f>
        <v>4.4999999999999993E-4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0.106</v>
      </c>
      <c r="F11" s="41">
        <v>4.7E-2</v>
      </c>
      <c r="G11" s="41">
        <v>4.7E-2</v>
      </c>
      <c r="H11" s="41">
        <v>4.9000000000000002E-2</v>
      </c>
      <c r="I11" s="41">
        <v>4.7E-2</v>
      </c>
      <c r="J11" s="41">
        <v>4.7E-2</v>
      </c>
      <c r="K11" s="41">
        <v>4.8000000000000001E-2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7.1955989320507405E-5</v>
      </c>
    </row>
    <row r="12" spans="1:19" x14ac:dyDescent="0.2">
      <c r="P12" s="38" t="s">
        <v>18</v>
      </c>
      <c r="Q12" s="38">
        <f>AVERAGE(Q10:S10)</f>
        <v>5.4880952380952379E-4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0.623</v>
      </c>
      <c r="C14" s="41">
        <v>0.624</v>
      </c>
      <c r="D14" s="41">
        <v>0.67400000000000004</v>
      </c>
      <c r="E14" s="41">
        <v>0.71199999999999997</v>
      </c>
      <c r="F14" s="41">
        <v>0.73699999999999999</v>
      </c>
      <c r="G14" s="41">
        <v>0.72499999999999998</v>
      </c>
      <c r="H14" s="41">
        <v>0.83299999999999996</v>
      </c>
      <c r="I14" s="41">
        <v>0.86199999999999999</v>
      </c>
      <c r="J14" s="41">
        <v>0.76700000000000002</v>
      </c>
      <c r="K14" s="41">
        <v>0.84299999999999997</v>
      </c>
      <c r="L14" s="41">
        <v>0.90300000000000002</v>
      </c>
      <c r="M14" s="41">
        <v>0.80700000000000005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0.105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4.7E-2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0.622</v>
      </c>
      <c r="C18" s="41">
        <v>0.624</v>
      </c>
      <c r="D18" s="41">
        <v>0.67400000000000004</v>
      </c>
      <c r="E18" s="41">
        <v>0.71099999999999997</v>
      </c>
      <c r="F18" s="41">
        <v>0.74</v>
      </c>
      <c r="G18" s="41">
        <v>0.72799999999999998</v>
      </c>
      <c r="H18" s="41">
        <v>0.83599999999999997</v>
      </c>
      <c r="I18" s="41">
        <v>0.86899999999999999</v>
      </c>
      <c r="J18" s="41">
        <v>0.77100000000000002</v>
      </c>
      <c r="K18" s="41">
        <v>0.84599999999999997</v>
      </c>
      <c r="L18" s="41">
        <v>0.92100000000000004</v>
      </c>
      <c r="M18" s="41">
        <v>0.80900000000000005</v>
      </c>
      <c r="N18" s="40">
        <v>405</v>
      </c>
    </row>
    <row r="19" spans="1:14" x14ac:dyDescent="0.2">
      <c r="A19" s="42" t="s">
        <v>16</v>
      </c>
      <c r="B19" s="41">
        <v>0.92</v>
      </c>
      <c r="C19" s="41">
        <v>0.95199999999999996</v>
      </c>
      <c r="D19" s="41">
        <v>0.89100000000000001</v>
      </c>
      <c r="E19" s="41">
        <v>0.10299999999999999</v>
      </c>
      <c r="F19" s="41">
        <v>4.7E-2</v>
      </c>
      <c r="G19" s="41">
        <v>4.7E-2</v>
      </c>
      <c r="H19" s="41">
        <v>4.9000000000000002E-2</v>
      </c>
      <c r="I19" s="41">
        <v>4.7E-2</v>
      </c>
      <c r="J19" s="41">
        <v>4.7E-2</v>
      </c>
      <c r="K19" s="41">
        <v>4.8000000000000001E-2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0.621</v>
      </c>
      <c r="C22" s="41">
        <v>0.624</v>
      </c>
      <c r="D22" s="41">
        <v>0.67300000000000004</v>
      </c>
      <c r="E22" s="41">
        <v>0.71299999999999997</v>
      </c>
      <c r="F22" s="41">
        <v>0.74099999999999999</v>
      </c>
      <c r="G22" s="41">
        <v>0.72799999999999998</v>
      </c>
      <c r="H22" s="41">
        <v>0.84399999999999997</v>
      </c>
      <c r="I22" s="41">
        <v>0.874</v>
      </c>
      <c r="J22" s="41">
        <v>0.77600000000000002</v>
      </c>
      <c r="K22" s="41">
        <v>0.84799999999999998</v>
      </c>
      <c r="L22" s="41">
        <v>0.92700000000000005</v>
      </c>
      <c r="M22" s="41">
        <v>0.81200000000000006</v>
      </c>
      <c r="N22" s="40">
        <v>405</v>
      </c>
    </row>
    <row r="23" spans="1:14" x14ac:dyDescent="0.2">
      <c r="A23" s="42" t="s">
        <v>16</v>
      </c>
      <c r="B23" s="41">
        <v>0.92700000000000005</v>
      </c>
      <c r="C23" s="41">
        <v>0.98099999999999998</v>
      </c>
      <c r="D23" s="41">
        <v>0.89200000000000002</v>
      </c>
      <c r="E23" s="41">
        <v>0.98399999999999999</v>
      </c>
      <c r="F23" s="41">
        <v>1.004</v>
      </c>
      <c r="G23" s="41">
        <v>0.94599999999999995</v>
      </c>
      <c r="H23" s="41">
        <v>4.9000000000000002E-2</v>
      </c>
      <c r="I23" s="41">
        <v>4.7E-2</v>
      </c>
      <c r="J23" s="41">
        <v>4.7E-2</v>
      </c>
      <c r="K23" s="41">
        <v>4.7E-2</v>
      </c>
      <c r="L23" s="41">
        <v>4.5999999999999999E-2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8CB84-C867-CF4D-861F-7703445B501B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0.7</v>
      </c>
      <c r="C2" s="47">
        <v>0.68</v>
      </c>
      <c r="D2" s="47">
        <v>0.68100000000000005</v>
      </c>
      <c r="E2" s="47">
        <v>4.5999999999999999E-2</v>
      </c>
      <c r="F2" s="47">
        <v>4.7E-2</v>
      </c>
      <c r="G2" s="47">
        <v>4.8000000000000001E-2</v>
      </c>
      <c r="H2" s="47">
        <v>4.8000000000000001E-2</v>
      </c>
      <c r="I2" s="47">
        <v>4.9000000000000002E-2</v>
      </c>
      <c r="J2" s="47">
        <v>5.0999999999999997E-2</v>
      </c>
      <c r="K2" s="47">
        <v>4.8000000000000001E-2</v>
      </c>
      <c r="L2" s="47">
        <v>4.8000000000000001E-2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4.8000000000000001E-2</v>
      </c>
      <c r="E3" s="47">
        <v>4.7E-2</v>
      </c>
      <c r="F3" s="47">
        <v>4.5999999999999999E-2</v>
      </c>
      <c r="G3" s="47">
        <v>4.7E-2</v>
      </c>
      <c r="H3" s="47">
        <v>4.8000000000000001E-2</v>
      </c>
      <c r="I3" s="47">
        <v>4.8000000000000001E-2</v>
      </c>
      <c r="J3" s="47">
        <v>4.8000000000000001E-2</v>
      </c>
      <c r="K3" s="47">
        <v>4.9000000000000002E-2</v>
      </c>
      <c r="L3" s="47">
        <v>4.9000000000000002E-2</v>
      </c>
      <c r="M3" s="47">
        <v>4.9000000000000002E-2</v>
      </c>
      <c r="N3" s="40">
        <v>405</v>
      </c>
      <c r="P3" s="46">
        <v>0</v>
      </c>
      <c r="Q3" s="44">
        <f>B2</f>
        <v>0.7</v>
      </c>
      <c r="R3" s="44">
        <f>C2</f>
        <v>0.68</v>
      </c>
      <c r="S3" s="44">
        <f>D2</f>
        <v>0.68100000000000005</v>
      </c>
    </row>
    <row r="4" spans="1:19" x14ac:dyDescent="0.2">
      <c r="P4" s="45">
        <v>120</v>
      </c>
      <c r="Q4" s="44">
        <f>E6</f>
        <v>0.92800000000000005</v>
      </c>
      <c r="R4" s="44">
        <f>F6</f>
        <v>0.83799999999999997</v>
      </c>
      <c r="S4" s="44">
        <f>G6</f>
        <v>0.80300000000000005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1.169</v>
      </c>
      <c r="R5" s="44">
        <f>I10</f>
        <v>1.0349999999999999</v>
      </c>
      <c r="S5" s="44">
        <f>J10</f>
        <v>0.92600000000000005</v>
      </c>
    </row>
    <row r="6" spans="1:19" x14ac:dyDescent="0.2">
      <c r="A6" s="42" t="s">
        <v>17</v>
      </c>
      <c r="B6" s="41">
        <v>0.72299999999999998</v>
      </c>
      <c r="C6" s="41">
        <v>0.71299999999999997</v>
      </c>
      <c r="D6" s="41">
        <v>0.71799999999999997</v>
      </c>
      <c r="E6" s="41">
        <v>0.92800000000000005</v>
      </c>
      <c r="F6" s="41">
        <v>0.83799999999999997</v>
      </c>
      <c r="G6" s="41">
        <v>0.80300000000000005</v>
      </c>
      <c r="H6" s="41">
        <v>4.8000000000000001E-2</v>
      </c>
      <c r="I6" s="41">
        <v>4.9000000000000002E-2</v>
      </c>
      <c r="J6" s="41">
        <v>5.0999999999999997E-2</v>
      </c>
      <c r="K6" s="41">
        <v>4.8000000000000001E-2</v>
      </c>
      <c r="L6" s="41">
        <v>4.7E-2</v>
      </c>
      <c r="M6" s="41">
        <v>4.7E-2</v>
      </c>
      <c r="N6" s="40">
        <v>405</v>
      </c>
      <c r="P6" s="45">
        <v>360</v>
      </c>
      <c r="Q6" s="44">
        <f>K14</f>
        <v>1.5089999999999999</v>
      </c>
      <c r="R6" s="44">
        <f>L14</f>
        <v>1.155</v>
      </c>
      <c r="S6" s="44">
        <f>M14</f>
        <v>1.0489999999999999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4.8000000000000001E-2</v>
      </c>
      <c r="E7" s="41">
        <v>4.7E-2</v>
      </c>
      <c r="F7" s="41">
        <v>4.5999999999999999E-2</v>
      </c>
      <c r="G7" s="41">
        <v>4.7E-2</v>
      </c>
      <c r="H7" s="41">
        <v>4.8000000000000001E-2</v>
      </c>
      <c r="I7" s="41">
        <v>4.8000000000000001E-2</v>
      </c>
      <c r="J7" s="41">
        <v>4.8000000000000001E-2</v>
      </c>
      <c r="K7" s="41">
        <v>4.9000000000000002E-2</v>
      </c>
      <c r="L7" s="41">
        <v>4.9000000000000002E-2</v>
      </c>
      <c r="M7" s="41">
        <v>4.9000000000000002E-2</v>
      </c>
      <c r="N7" s="40">
        <v>405</v>
      </c>
      <c r="P7" s="46">
        <v>480</v>
      </c>
      <c r="Q7" s="44">
        <f>B19</f>
        <v>1.806</v>
      </c>
      <c r="R7" s="44">
        <f>C19</f>
        <v>1.466</v>
      </c>
      <c r="S7" s="44">
        <f>D19</f>
        <v>1.266</v>
      </c>
    </row>
    <row r="8" spans="1:19" x14ac:dyDescent="0.2">
      <c r="P8" s="45">
        <v>600</v>
      </c>
      <c r="Q8" s="44">
        <f>E23</f>
        <v>2.2269999999999999</v>
      </c>
      <c r="R8" s="44">
        <f>F23</f>
        <v>1.724</v>
      </c>
      <c r="S8" s="44">
        <f>G23</f>
        <v>1.365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0.73799999999999999</v>
      </c>
      <c r="C10" s="41">
        <v>0.72699999999999998</v>
      </c>
      <c r="D10" s="41">
        <v>0.745</v>
      </c>
      <c r="E10" s="41">
        <v>0.94399999999999995</v>
      </c>
      <c r="F10" s="41">
        <v>0.84099999999999997</v>
      </c>
      <c r="G10" s="41">
        <v>0.80300000000000005</v>
      </c>
      <c r="H10" s="41">
        <v>1.169</v>
      </c>
      <c r="I10" s="41">
        <v>1.0349999999999999</v>
      </c>
      <c r="J10" s="41">
        <v>0.92600000000000005</v>
      </c>
      <c r="K10" s="41">
        <v>4.8000000000000001E-2</v>
      </c>
      <c r="L10" s="41">
        <v>4.7E-2</v>
      </c>
      <c r="M10" s="41">
        <v>4.7E-2</v>
      </c>
      <c r="N10" s="40">
        <v>405</v>
      </c>
      <c r="P10" s="38" t="s">
        <v>20</v>
      </c>
      <c r="Q10" s="38">
        <f>SLOPE(Q3:Q8,$P$3:$P$8)</f>
        <v>2.5259523809523809E-3</v>
      </c>
      <c r="R10" s="38">
        <f>SLOPE(R3:R8,$P$3:$P$8)</f>
        <v>1.72E-3</v>
      </c>
      <c r="S10" s="38">
        <f>SLOPE(S3:S8,$P$3:$P$8)</f>
        <v>1.1742857142857141E-3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4.8000000000000001E-2</v>
      </c>
      <c r="E11" s="41">
        <v>4.7E-2</v>
      </c>
      <c r="F11" s="41">
        <v>4.5999999999999999E-2</v>
      </c>
      <c r="G11" s="41">
        <v>4.7E-2</v>
      </c>
      <c r="H11" s="41">
        <v>4.8000000000000001E-2</v>
      </c>
      <c r="I11" s="41">
        <v>4.8000000000000001E-2</v>
      </c>
      <c r="J11" s="41">
        <v>4.8000000000000001E-2</v>
      </c>
      <c r="K11" s="41">
        <v>4.9000000000000002E-2</v>
      </c>
      <c r="L11" s="41">
        <v>4.9000000000000002E-2</v>
      </c>
      <c r="M11" s="41">
        <v>4.9000000000000002E-2</v>
      </c>
      <c r="N11" s="40">
        <v>405</v>
      </c>
      <c r="P11" s="38" t="s">
        <v>19</v>
      </c>
      <c r="Q11" s="38">
        <f>_xlfn.STDEV.P(Q10:S10)</f>
        <v>5.5521428293480064E-4</v>
      </c>
    </row>
    <row r="12" spans="1:19" x14ac:dyDescent="0.2">
      <c r="P12" s="38" t="s">
        <v>18</v>
      </c>
      <c r="Q12" s="38">
        <f>AVERAGE(Q10:S10)</f>
        <v>1.8067460317460315E-3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0.76800000000000002</v>
      </c>
      <c r="C14" s="41">
        <v>0.76200000000000001</v>
      </c>
      <c r="D14" s="41">
        <v>0.753</v>
      </c>
      <c r="E14" s="41">
        <v>0.95299999999999996</v>
      </c>
      <c r="F14" s="41">
        <v>0.85199999999999998</v>
      </c>
      <c r="G14" s="41">
        <v>0.80400000000000005</v>
      </c>
      <c r="H14" s="41">
        <v>1.171</v>
      </c>
      <c r="I14" s="41">
        <v>1.0389999999999999</v>
      </c>
      <c r="J14" s="41">
        <v>0.92700000000000005</v>
      </c>
      <c r="K14" s="41">
        <v>1.5089999999999999</v>
      </c>
      <c r="L14" s="41">
        <v>1.155</v>
      </c>
      <c r="M14" s="41">
        <v>1.0489999999999999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4.8000000000000001E-2</v>
      </c>
      <c r="E15" s="41">
        <v>4.7E-2</v>
      </c>
      <c r="F15" s="41">
        <v>4.5999999999999999E-2</v>
      </c>
      <c r="G15" s="41">
        <v>4.7E-2</v>
      </c>
      <c r="H15" s="41">
        <v>4.8000000000000001E-2</v>
      </c>
      <c r="I15" s="41">
        <v>4.8000000000000001E-2</v>
      </c>
      <c r="J15" s="41">
        <v>4.8000000000000001E-2</v>
      </c>
      <c r="K15" s="41">
        <v>4.9000000000000002E-2</v>
      </c>
      <c r="L15" s="41">
        <v>4.9000000000000002E-2</v>
      </c>
      <c r="M15" s="41">
        <v>4.9000000000000002E-2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0.81399999999999995</v>
      </c>
      <c r="C18" s="41">
        <v>0.78700000000000003</v>
      </c>
      <c r="D18" s="41">
        <v>0.752</v>
      </c>
      <c r="E18" s="41">
        <v>0.96299999999999997</v>
      </c>
      <c r="F18" s="41">
        <v>0.86299999999999999</v>
      </c>
      <c r="G18" s="41">
        <v>0.81100000000000005</v>
      </c>
      <c r="H18" s="41">
        <v>1.173</v>
      </c>
      <c r="I18" s="41">
        <v>1.0429999999999999</v>
      </c>
      <c r="J18" s="41">
        <v>0.92600000000000005</v>
      </c>
      <c r="K18" s="41">
        <v>1.514</v>
      </c>
      <c r="L18" s="41">
        <v>1.1579999999999999</v>
      </c>
      <c r="M18" s="41">
        <v>1.048</v>
      </c>
      <c r="N18" s="40">
        <v>405</v>
      </c>
    </row>
    <row r="19" spans="1:14" x14ac:dyDescent="0.2">
      <c r="A19" s="42" t="s">
        <v>16</v>
      </c>
      <c r="B19" s="41">
        <v>1.806</v>
      </c>
      <c r="C19" s="41">
        <v>1.466</v>
      </c>
      <c r="D19" s="41">
        <v>1.266</v>
      </c>
      <c r="E19" s="41">
        <v>4.7E-2</v>
      </c>
      <c r="F19" s="41">
        <v>4.5999999999999999E-2</v>
      </c>
      <c r="G19" s="41">
        <v>4.7E-2</v>
      </c>
      <c r="H19" s="41">
        <v>4.8000000000000001E-2</v>
      </c>
      <c r="I19" s="41">
        <v>4.8000000000000001E-2</v>
      </c>
      <c r="J19" s="41">
        <v>4.8000000000000001E-2</v>
      </c>
      <c r="K19" s="41">
        <v>4.9000000000000002E-2</v>
      </c>
      <c r="L19" s="41">
        <v>4.9000000000000002E-2</v>
      </c>
      <c r="M19" s="41">
        <v>4.9000000000000002E-2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0.85899999999999999</v>
      </c>
      <c r="C22" s="41">
        <v>0.79600000000000004</v>
      </c>
      <c r="D22" s="41">
        <v>0.75900000000000001</v>
      </c>
      <c r="E22" s="41">
        <v>0.96599999999999997</v>
      </c>
      <c r="F22" s="41">
        <v>0.87</v>
      </c>
      <c r="G22" s="41">
        <v>0.81200000000000006</v>
      </c>
      <c r="H22" s="41">
        <v>1.1759999999999999</v>
      </c>
      <c r="I22" s="41">
        <v>1.046</v>
      </c>
      <c r="J22" s="41">
        <v>0.92900000000000005</v>
      </c>
      <c r="K22" s="41">
        <v>1.514</v>
      </c>
      <c r="L22" s="41">
        <v>1.1619999999999999</v>
      </c>
      <c r="M22" s="41">
        <v>1.052</v>
      </c>
      <c r="N22" s="40">
        <v>405</v>
      </c>
    </row>
    <row r="23" spans="1:14" x14ac:dyDescent="0.2">
      <c r="A23" s="42" t="s">
        <v>16</v>
      </c>
      <c r="B23" s="41">
        <v>1.8160000000000001</v>
      </c>
      <c r="C23" s="41">
        <v>1.476</v>
      </c>
      <c r="D23" s="41">
        <v>1.2549999999999999</v>
      </c>
      <c r="E23" s="41">
        <v>2.2269999999999999</v>
      </c>
      <c r="F23" s="41">
        <v>1.724</v>
      </c>
      <c r="G23" s="41">
        <v>1.365</v>
      </c>
      <c r="H23" s="41">
        <v>4.8000000000000001E-2</v>
      </c>
      <c r="I23" s="41">
        <v>4.8000000000000001E-2</v>
      </c>
      <c r="J23" s="41">
        <v>4.8000000000000001E-2</v>
      </c>
      <c r="K23" s="41">
        <v>4.9000000000000002E-2</v>
      </c>
      <c r="L23" s="41">
        <v>4.9000000000000002E-2</v>
      </c>
      <c r="M23" s="41">
        <v>4.9000000000000002E-2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B3166-E8CB-C643-9A78-9F43680EE147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0.66200000000000003</v>
      </c>
      <c r="C2" s="47">
        <v>0.69099999999999995</v>
      </c>
      <c r="D2" s="47">
        <v>0.68700000000000006</v>
      </c>
      <c r="E2" s="47">
        <v>0.72899999999999998</v>
      </c>
      <c r="F2" s="47">
        <v>0.74299999999999999</v>
      </c>
      <c r="G2" s="47">
        <v>0.76400000000000001</v>
      </c>
      <c r="H2" s="47">
        <v>4.7E-2</v>
      </c>
      <c r="I2" s="47">
        <v>4.7E-2</v>
      </c>
      <c r="J2" s="47">
        <v>4.5999999999999999E-2</v>
      </c>
      <c r="K2" s="47">
        <v>4.7E-2</v>
      </c>
      <c r="L2" s="47">
        <v>4.5999999999999999E-2</v>
      </c>
      <c r="M2" s="47">
        <v>4.5999999999999999E-2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4.7E-2</v>
      </c>
      <c r="F3" s="47">
        <v>4.8000000000000001E-2</v>
      </c>
      <c r="G3" s="47">
        <v>4.7E-2</v>
      </c>
      <c r="H3" s="47">
        <v>4.5999999999999999E-2</v>
      </c>
      <c r="I3" s="47">
        <v>4.5999999999999999E-2</v>
      </c>
      <c r="J3" s="47">
        <v>4.7E-2</v>
      </c>
      <c r="K3" s="47">
        <v>4.7E-2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0.66200000000000003</v>
      </c>
      <c r="R3" s="44">
        <f>C2</f>
        <v>0.69099999999999995</v>
      </c>
      <c r="S3" s="44">
        <f>D2</f>
        <v>0.68700000000000006</v>
      </c>
    </row>
    <row r="4" spans="1:19" x14ac:dyDescent="0.2">
      <c r="P4" s="45">
        <v>120</v>
      </c>
      <c r="Q4" s="44">
        <f>E6</f>
        <v>0.72899999999999998</v>
      </c>
      <c r="R4" s="44">
        <f>F6</f>
        <v>0.74299999999999999</v>
      </c>
      <c r="S4" s="44">
        <f>G6</f>
        <v>0.76400000000000001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0.80900000000000005</v>
      </c>
      <c r="R5" s="44">
        <f>I10</f>
        <v>0.81699999999999995</v>
      </c>
      <c r="S5" s="44">
        <f>J10</f>
        <v>0.85799999999999998</v>
      </c>
    </row>
    <row r="6" spans="1:19" x14ac:dyDescent="0.2">
      <c r="A6" s="42" t="s">
        <v>17</v>
      </c>
      <c r="B6" s="47">
        <v>0.66200000000000003</v>
      </c>
      <c r="C6" s="47">
        <v>0.69099999999999995</v>
      </c>
      <c r="D6" s="47">
        <v>0.68700000000000006</v>
      </c>
      <c r="E6" s="47">
        <v>0.72899999999999998</v>
      </c>
      <c r="F6" s="47">
        <v>0.74299999999999999</v>
      </c>
      <c r="G6" s="47">
        <v>0.76400000000000001</v>
      </c>
      <c r="H6" s="47">
        <v>4.7E-2</v>
      </c>
      <c r="I6" s="47">
        <v>4.7E-2</v>
      </c>
      <c r="J6" s="47">
        <v>4.5999999999999999E-2</v>
      </c>
      <c r="K6" s="47">
        <v>4.7E-2</v>
      </c>
      <c r="L6" s="47">
        <v>4.5999999999999999E-2</v>
      </c>
      <c r="M6" s="47">
        <v>4.5999999999999999E-2</v>
      </c>
      <c r="N6" s="40">
        <v>405</v>
      </c>
      <c r="P6" s="45">
        <v>360</v>
      </c>
      <c r="Q6" s="44">
        <f>K14</f>
        <v>0.89200000000000002</v>
      </c>
      <c r="R6" s="44">
        <f>L14</f>
        <v>0.93400000000000005</v>
      </c>
      <c r="S6" s="44">
        <f>M14</f>
        <v>0.98499999999999999</v>
      </c>
    </row>
    <row r="7" spans="1:19" x14ac:dyDescent="0.2">
      <c r="A7" s="42" t="s">
        <v>16</v>
      </c>
      <c r="B7" s="47">
        <v>4.7E-2</v>
      </c>
      <c r="C7" s="47">
        <v>4.8000000000000001E-2</v>
      </c>
      <c r="D7" s="47">
        <v>4.7E-2</v>
      </c>
      <c r="E7" s="47">
        <v>4.7E-2</v>
      </c>
      <c r="F7" s="47">
        <v>4.8000000000000001E-2</v>
      </c>
      <c r="G7" s="47">
        <v>4.7E-2</v>
      </c>
      <c r="H7" s="47">
        <v>4.5999999999999999E-2</v>
      </c>
      <c r="I7" s="47">
        <v>4.5999999999999999E-2</v>
      </c>
      <c r="J7" s="47">
        <v>4.7E-2</v>
      </c>
      <c r="K7" s="47">
        <v>4.7E-2</v>
      </c>
      <c r="L7" s="47">
        <v>4.8000000000000001E-2</v>
      </c>
      <c r="M7" s="47">
        <v>4.8000000000000001E-2</v>
      </c>
      <c r="N7" s="40">
        <v>405</v>
      </c>
      <c r="P7" s="46">
        <v>480</v>
      </c>
      <c r="Q7" s="44">
        <f>B19</f>
        <v>1.0509999999999999</v>
      </c>
      <c r="R7" s="44">
        <f>C19</f>
        <v>1.0349999999999999</v>
      </c>
      <c r="S7" s="44">
        <f>D19</f>
        <v>1.091</v>
      </c>
    </row>
    <row r="8" spans="1:19" x14ac:dyDescent="0.2">
      <c r="P8" s="45">
        <v>600</v>
      </c>
      <c r="Q8" s="44">
        <f>E23</f>
        <v>1.2</v>
      </c>
      <c r="R8" s="44">
        <f>F23</f>
        <v>1.1859999999999999</v>
      </c>
      <c r="S8" s="44">
        <f>G23</f>
        <v>1.26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0.66500000000000004</v>
      </c>
      <c r="C10" s="41">
        <v>0.69299999999999995</v>
      </c>
      <c r="D10" s="41">
        <v>0.69399999999999995</v>
      </c>
      <c r="E10" s="41">
        <v>0.72699999999999998</v>
      </c>
      <c r="F10" s="41">
        <v>0.745</v>
      </c>
      <c r="G10" s="41">
        <v>0.76600000000000001</v>
      </c>
      <c r="H10" s="41">
        <v>0.80900000000000005</v>
      </c>
      <c r="I10" s="41">
        <v>0.81699999999999995</v>
      </c>
      <c r="J10" s="41">
        <v>0.85799999999999998</v>
      </c>
      <c r="K10" s="41">
        <v>4.7E-2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8.9023809523809509E-4</v>
      </c>
      <c r="R10" s="38">
        <f>SLOPE(R3:R8,$P$3:$P$8)</f>
        <v>8.2571428571428563E-4</v>
      </c>
      <c r="S10" s="38">
        <f>SLOPE(S3:S8,$P$3:$P$8)</f>
        <v>9.4595238095238098E-4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4.7E-2</v>
      </c>
      <c r="K11" s="41">
        <v>4.7E-2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4.9130894528576766E-5</v>
      </c>
    </row>
    <row r="12" spans="1:19" x14ac:dyDescent="0.2">
      <c r="P12" s="38" t="s">
        <v>18</v>
      </c>
      <c r="Q12" s="38">
        <f>AVERAGE(Q10:S10)</f>
        <v>8.873015873015872E-4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0.66700000000000004</v>
      </c>
      <c r="C14" s="41">
        <v>0.69499999999999995</v>
      </c>
      <c r="D14" s="41">
        <v>0.69699999999999995</v>
      </c>
      <c r="E14" s="41">
        <v>0.72899999999999998</v>
      </c>
      <c r="F14" s="41">
        <v>0.747</v>
      </c>
      <c r="G14" s="41">
        <v>0.76900000000000002</v>
      </c>
      <c r="H14" s="41">
        <v>0.81100000000000005</v>
      </c>
      <c r="I14" s="41">
        <v>0.81799999999999995</v>
      </c>
      <c r="J14" s="41">
        <v>0.85899999999999999</v>
      </c>
      <c r="K14" s="41">
        <v>0.89200000000000002</v>
      </c>
      <c r="L14" s="41">
        <v>0.93400000000000005</v>
      </c>
      <c r="M14" s="41">
        <v>0.98499999999999999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4.8000000000000001E-2</v>
      </c>
      <c r="F15" s="41">
        <v>4.8000000000000001E-2</v>
      </c>
      <c r="G15" s="41">
        <v>4.7E-2</v>
      </c>
      <c r="H15" s="41">
        <v>4.5999999999999999E-2</v>
      </c>
      <c r="I15" s="41">
        <v>4.5999999999999999E-2</v>
      </c>
      <c r="J15" s="41">
        <v>4.7E-2</v>
      </c>
      <c r="K15" s="41">
        <v>4.7E-2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0.67100000000000004</v>
      </c>
      <c r="C18" s="41">
        <v>0.69899999999999995</v>
      </c>
      <c r="D18" s="41">
        <v>0.70099999999999996</v>
      </c>
      <c r="E18" s="41">
        <v>0.73299999999999998</v>
      </c>
      <c r="F18" s="41">
        <v>0.75</v>
      </c>
      <c r="G18" s="41">
        <v>0.77100000000000002</v>
      </c>
      <c r="H18" s="41">
        <v>0.81699999999999995</v>
      </c>
      <c r="I18" s="41">
        <v>0.81899999999999995</v>
      </c>
      <c r="J18" s="41">
        <v>0.86</v>
      </c>
      <c r="K18" s="41">
        <v>0.89600000000000002</v>
      </c>
      <c r="L18" s="41">
        <v>0.93700000000000006</v>
      </c>
      <c r="M18" s="41">
        <v>0.98499999999999999</v>
      </c>
      <c r="N18" s="40">
        <v>405</v>
      </c>
    </row>
    <row r="19" spans="1:14" x14ac:dyDescent="0.2">
      <c r="A19" s="42" t="s">
        <v>16</v>
      </c>
      <c r="B19" s="41">
        <v>1.0509999999999999</v>
      </c>
      <c r="C19" s="41">
        <v>1.0349999999999999</v>
      </c>
      <c r="D19" s="41">
        <v>1.091</v>
      </c>
      <c r="E19" s="41">
        <v>4.7E-2</v>
      </c>
      <c r="F19" s="41">
        <v>4.8000000000000001E-2</v>
      </c>
      <c r="G19" s="41">
        <v>4.7E-2</v>
      </c>
      <c r="H19" s="41">
        <v>4.5999999999999999E-2</v>
      </c>
      <c r="I19" s="41">
        <v>4.5999999999999999E-2</v>
      </c>
      <c r="J19" s="41">
        <v>4.5999999999999999E-2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0.67400000000000004</v>
      </c>
      <c r="C22" s="41">
        <v>0.70199999999999996</v>
      </c>
      <c r="D22" s="41">
        <v>0.70799999999999996</v>
      </c>
      <c r="E22" s="41">
        <v>0.73699999999999999</v>
      </c>
      <c r="F22" s="41">
        <v>0.751</v>
      </c>
      <c r="G22" s="41">
        <v>0.77300000000000002</v>
      </c>
      <c r="H22" s="41">
        <v>0.82599999999999996</v>
      </c>
      <c r="I22" s="41">
        <v>0.82199999999999995</v>
      </c>
      <c r="J22" s="41">
        <v>0.86199999999999999</v>
      </c>
      <c r="K22" s="41">
        <v>0.89900000000000002</v>
      </c>
      <c r="L22" s="41">
        <v>0.93799999999999994</v>
      </c>
      <c r="M22" s="41">
        <v>1.052</v>
      </c>
      <c r="N22" s="40">
        <v>405</v>
      </c>
    </row>
    <row r="23" spans="1:14" x14ac:dyDescent="0.2">
      <c r="A23" s="42" t="s">
        <v>16</v>
      </c>
      <c r="B23" s="41">
        <v>1.0449999999999999</v>
      </c>
      <c r="C23" s="41">
        <v>1.038</v>
      </c>
      <c r="D23" s="41">
        <v>1.089</v>
      </c>
      <c r="E23" s="41">
        <v>1.2</v>
      </c>
      <c r="F23" s="41">
        <v>1.1859999999999999</v>
      </c>
      <c r="G23" s="41">
        <v>1.26</v>
      </c>
      <c r="H23" s="41">
        <v>4.5999999999999999E-2</v>
      </c>
      <c r="I23" s="41">
        <v>4.5999999999999999E-2</v>
      </c>
      <c r="J23" s="41">
        <v>4.5999999999999999E-2</v>
      </c>
      <c r="K23" s="41">
        <v>4.7E-2</v>
      </c>
      <c r="L23" s="41">
        <v>4.7E-2</v>
      </c>
      <c r="M23" s="41">
        <v>4.9000000000000002E-2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F27D4-EA02-5B48-A3C9-D124856C96E7}">
  <dimension ref="A1:S23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0.64500000000000002</v>
      </c>
      <c r="C2" s="47">
        <v>0.65100000000000002</v>
      </c>
      <c r="D2" s="47">
        <v>0.66700000000000004</v>
      </c>
      <c r="E2" s="47">
        <v>4.5999999999999999E-2</v>
      </c>
      <c r="F2" s="47">
        <v>4.5999999999999999E-2</v>
      </c>
      <c r="G2" s="47">
        <v>4.8000000000000001E-2</v>
      </c>
      <c r="H2" s="47">
        <v>4.7E-2</v>
      </c>
      <c r="I2" s="47">
        <v>4.7E-2</v>
      </c>
      <c r="J2" s="47">
        <v>4.8000000000000001E-2</v>
      </c>
      <c r="K2" s="47">
        <v>4.7E-2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4.5999999999999999E-2</v>
      </c>
      <c r="N3" s="40">
        <v>405</v>
      </c>
      <c r="P3" s="46">
        <v>0</v>
      </c>
      <c r="Q3" s="44">
        <f>B2</f>
        <v>0.64500000000000002</v>
      </c>
      <c r="R3" s="44">
        <f>C2</f>
        <v>0.65100000000000002</v>
      </c>
      <c r="S3" s="44">
        <f>D2</f>
        <v>0.66700000000000004</v>
      </c>
    </row>
    <row r="4" spans="1:19" x14ac:dyDescent="0.2">
      <c r="P4" s="45">
        <v>120</v>
      </c>
      <c r="Q4" s="44">
        <f>E6</f>
        <v>0.748</v>
      </c>
      <c r="R4" s="44">
        <f>F6</f>
        <v>0.69599999999999995</v>
      </c>
      <c r="S4" s="44">
        <f>G6</f>
        <v>0.72099999999999997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0.80100000000000005</v>
      </c>
      <c r="R5" s="44">
        <f>I10</f>
        <v>0.77400000000000002</v>
      </c>
      <c r="S5" s="44">
        <f>J10</f>
        <v>0.8</v>
      </c>
    </row>
    <row r="6" spans="1:19" x14ac:dyDescent="0.2">
      <c r="A6" s="42" t="s">
        <v>17</v>
      </c>
      <c r="B6" s="41">
        <v>0.64600000000000002</v>
      </c>
      <c r="C6" s="41">
        <v>0.65100000000000002</v>
      </c>
      <c r="D6" s="41">
        <v>0.66600000000000004</v>
      </c>
      <c r="E6" s="41">
        <v>0.748</v>
      </c>
      <c r="F6" s="41">
        <v>0.69599999999999995</v>
      </c>
      <c r="G6" s="41">
        <v>0.72099999999999997</v>
      </c>
      <c r="H6" s="41">
        <v>4.7E-2</v>
      </c>
      <c r="I6" s="41">
        <v>4.8000000000000001E-2</v>
      </c>
      <c r="J6" s="41">
        <v>4.8000000000000001E-2</v>
      </c>
      <c r="K6" s="41">
        <v>4.7E-2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0.92100000000000004</v>
      </c>
      <c r="R6" s="44">
        <f>L14</f>
        <v>0.871</v>
      </c>
      <c r="S6" s="44">
        <f>M14</f>
        <v>0.875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4.7E-2</v>
      </c>
      <c r="E7" s="41">
        <v>4.7E-2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4.7E-2</v>
      </c>
      <c r="L7" s="41">
        <v>4.7E-2</v>
      </c>
      <c r="M7" s="41">
        <v>4.5999999999999999E-2</v>
      </c>
      <c r="N7" s="40">
        <v>405</v>
      </c>
      <c r="P7" s="46">
        <v>480</v>
      </c>
      <c r="Q7" s="44">
        <f>B19</f>
        <v>1.0429999999999999</v>
      </c>
      <c r="R7" s="44">
        <f>C19</f>
        <v>0.97199999999999998</v>
      </c>
      <c r="S7" s="44">
        <f>D19</f>
        <v>0.92200000000000004</v>
      </c>
    </row>
    <row r="8" spans="1:19" x14ac:dyDescent="0.2">
      <c r="P8" s="45">
        <v>600</v>
      </c>
      <c r="Q8" s="44">
        <f>E23</f>
        <v>1.2529999999999999</v>
      </c>
      <c r="R8" s="44">
        <f>F23</f>
        <v>1.117</v>
      </c>
      <c r="S8" s="44">
        <f>G23</f>
        <v>1.08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0.64700000000000002</v>
      </c>
      <c r="C10" s="41">
        <v>0.65100000000000002</v>
      </c>
      <c r="D10" s="41">
        <v>0.66700000000000004</v>
      </c>
      <c r="E10" s="41">
        <v>0.75</v>
      </c>
      <c r="F10" s="41">
        <v>0.69699999999999995</v>
      </c>
      <c r="G10" s="41">
        <v>0.71699999999999997</v>
      </c>
      <c r="H10" s="41">
        <v>0.80100000000000005</v>
      </c>
      <c r="I10" s="41">
        <v>0.77400000000000002</v>
      </c>
      <c r="J10" s="41">
        <v>0.8</v>
      </c>
      <c r="K10" s="41">
        <v>4.7E-2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9.6309523809523783E-4</v>
      </c>
      <c r="R10" s="38">
        <f>SLOPE(R3:R8,$P$3:$P$8)</f>
        <v>7.7500000000000008E-4</v>
      </c>
      <c r="S10" s="38">
        <f>SLOPE(S3:S8,$P$3:$P$8)</f>
        <v>6.530952380952381E-4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4.5999999999999999E-2</v>
      </c>
      <c r="N11" s="40">
        <v>405</v>
      </c>
      <c r="P11" s="38" t="s">
        <v>19</v>
      </c>
      <c r="Q11" s="38">
        <f>_xlfn.STDEV.P(Q10:S10)</f>
        <v>1.2751496189735746E-4</v>
      </c>
    </row>
    <row r="12" spans="1:19" x14ac:dyDescent="0.2">
      <c r="P12" s="38" t="s">
        <v>18</v>
      </c>
      <c r="Q12" s="38">
        <f>AVERAGE(Q10:S10)</f>
        <v>7.9706349206349204E-4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0.64700000000000002</v>
      </c>
      <c r="C14" s="41">
        <v>0.65200000000000002</v>
      </c>
      <c r="D14" s="41">
        <v>0.67100000000000004</v>
      </c>
      <c r="E14" s="41">
        <v>0.751</v>
      </c>
      <c r="F14" s="41">
        <v>0.69799999999999995</v>
      </c>
      <c r="G14" s="41">
        <v>0.71899999999999997</v>
      </c>
      <c r="H14" s="41">
        <v>0.80500000000000005</v>
      </c>
      <c r="I14" s="41">
        <v>0.77400000000000002</v>
      </c>
      <c r="J14" s="41">
        <v>0.80100000000000005</v>
      </c>
      <c r="K14" s="41">
        <v>0.92100000000000004</v>
      </c>
      <c r="L14" s="41">
        <v>0.871</v>
      </c>
      <c r="M14" s="41">
        <v>0.875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4.5999999999999999E-2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0.64900000000000002</v>
      </c>
      <c r="C18" s="41">
        <v>0.65400000000000003</v>
      </c>
      <c r="D18" s="41">
        <v>0.67300000000000004</v>
      </c>
      <c r="E18" s="41">
        <v>0.755</v>
      </c>
      <c r="F18" s="41">
        <v>0.70299999999999996</v>
      </c>
      <c r="G18" s="41">
        <v>0.72099999999999997</v>
      </c>
      <c r="H18" s="41">
        <v>0.80900000000000005</v>
      </c>
      <c r="I18" s="41">
        <v>0.77800000000000002</v>
      </c>
      <c r="J18" s="41">
        <v>0.80300000000000005</v>
      </c>
      <c r="K18" s="41">
        <v>0.92100000000000004</v>
      </c>
      <c r="L18" s="41">
        <v>0.86799999999999999</v>
      </c>
      <c r="M18" s="41">
        <v>0.876</v>
      </c>
      <c r="N18" s="40">
        <v>405</v>
      </c>
    </row>
    <row r="19" spans="1:14" x14ac:dyDescent="0.2">
      <c r="A19" s="42" t="s">
        <v>16</v>
      </c>
      <c r="B19" s="41">
        <v>1.0429999999999999</v>
      </c>
      <c r="C19" s="41">
        <v>0.97199999999999998</v>
      </c>
      <c r="D19" s="41">
        <v>0.92200000000000004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4.5999999999999999E-2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0.64900000000000002</v>
      </c>
      <c r="C22" s="41">
        <v>0.65500000000000003</v>
      </c>
      <c r="D22" s="41">
        <v>0.67600000000000005</v>
      </c>
      <c r="E22" s="41">
        <v>0.75600000000000001</v>
      </c>
      <c r="F22" s="41">
        <v>0.70299999999999996</v>
      </c>
      <c r="G22" s="41">
        <v>0.72099999999999997</v>
      </c>
      <c r="H22" s="41">
        <v>0.81100000000000005</v>
      </c>
      <c r="I22" s="41">
        <v>0.78</v>
      </c>
      <c r="J22" s="41">
        <v>0.80600000000000005</v>
      </c>
      <c r="K22" s="41">
        <v>0.92200000000000004</v>
      </c>
      <c r="L22" s="41">
        <v>0.87</v>
      </c>
      <c r="M22" s="41">
        <v>0.876</v>
      </c>
      <c r="N22" s="40">
        <v>405</v>
      </c>
    </row>
    <row r="23" spans="1:14" x14ac:dyDescent="0.2">
      <c r="A23" s="42" t="s">
        <v>16</v>
      </c>
      <c r="B23" s="41">
        <v>1.0429999999999999</v>
      </c>
      <c r="C23" s="41">
        <v>0.96899999999999997</v>
      </c>
      <c r="D23" s="41">
        <v>0.92</v>
      </c>
      <c r="E23" s="41">
        <v>1.2529999999999999</v>
      </c>
      <c r="F23" s="41">
        <v>1.117</v>
      </c>
      <c r="G23" s="41">
        <v>1.08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E7D82-7B27-EA4B-90DF-4E2A6080C218}">
  <dimension ref="A1:S23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0.64900000000000002</v>
      </c>
      <c r="C2" s="47">
        <v>0.64400000000000002</v>
      </c>
      <c r="D2" s="47">
        <v>0.66300000000000003</v>
      </c>
      <c r="E2" s="47">
        <v>4.5999999999999999E-2</v>
      </c>
      <c r="F2" s="47">
        <v>4.5999999999999999E-2</v>
      </c>
      <c r="G2" s="47">
        <v>4.7E-2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4.7E-2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4.5999999999999999E-2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0.64900000000000002</v>
      </c>
      <c r="R3" s="44">
        <f>C2</f>
        <v>0.64400000000000002</v>
      </c>
      <c r="S3" s="44">
        <f>D2</f>
        <v>0.66300000000000003</v>
      </c>
    </row>
    <row r="4" spans="1:19" x14ac:dyDescent="0.2">
      <c r="P4" s="45">
        <v>120</v>
      </c>
      <c r="Q4" s="44">
        <f>E6</f>
        <v>0.77100000000000002</v>
      </c>
      <c r="R4" s="44">
        <f>F6</f>
        <v>0.77200000000000002</v>
      </c>
      <c r="S4" s="44">
        <f>G6</f>
        <v>0.77100000000000002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0.91800000000000004</v>
      </c>
      <c r="R5" s="44">
        <f>I10</f>
        <v>0.95399999999999996</v>
      </c>
      <c r="S5" s="44">
        <f>J10</f>
        <v>0.89400000000000002</v>
      </c>
    </row>
    <row r="6" spans="1:19" x14ac:dyDescent="0.2">
      <c r="A6" s="42" t="s">
        <v>17</v>
      </c>
      <c r="B6" s="41">
        <v>0.65600000000000003</v>
      </c>
      <c r="C6" s="41">
        <v>0.64700000000000002</v>
      </c>
      <c r="D6" s="41">
        <v>0.66500000000000004</v>
      </c>
      <c r="E6" s="41">
        <v>0.77100000000000002</v>
      </c>
      <c r="F6" s="41">
        <v>0.77200000000000002</v>
      </c>
      <c r="G6" s="41">
        <v>0.77100000000000002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4.7E-2</v>
      </c>
      <c r="M6" s="41">
        <v>4.7E-2</v>
      </c>
      <c r="N6" s="40">
        <v>405</v>
      </c>
      <c r="P6" s="45">
        <v>360</v>
      </c>
      <c r="Q6" s="44">
        <f>K14</f>
        <v>1.099</v>
      </c>
      <c r="R6" s="44">
        <f>L14</f>
        <v>1.097</v>
      </c>
      <c r="S6" s="44">
        <f>M14</f>
        <v>1.0620000000000001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4.7E-2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4.5999999999999999E-2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1.3109999999999999</v>
      </c>
      <c r="R7" s="44">
        <f>C19</f>
        <v>1.3109999999999999</v>
      </c>
      <c r="S7" s="44">
        <f>D19</f>
        <v>1.1479999999999999</v>
      </c>
    </row>
    <row r="8" spans="1:19" x14ac:dyDescent="0.2">
      <c r="P8" s="45">
        <v>600</v>
      </c>
      <c r="Q8" s="44">
        <f>E23</f>
        <v>1.536</v>
      </c>
      <c r="R8" s="44">
        <f>F23</f>
        <v>1.5549999999999999</v>
      </c>
      <c r="S8" s="44">
        <f>G23</f>
        <v>1.4370000000000001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0.66400000000000003</v>
      </c>
      <c r="C10" s="41">
        <v>0.65100000000000002</v>
      </c>
      <c r="D10" s="41">
        <v>0.66800000000000004</v>
      </c>
      <c r="E10" s="41">
        <v>0.77100000000000002</v>
      </c>
      <c r="F10" s="41">
        <v>0.77400000000000002</v>
      </c>
      <c r="G10" s="41">
        <v>0.76800000000000002</v>
      </c>
      <c r="H10" s="41">
        <v>0.91800000000000004</v>
      </c>
      <c r="I10" s="41">
        <v>0.95399999999999996</v>
      </c>
      <c r="J10" s="41">
        <v>0.89400000000000002</v>
      </c>
      <c r="K10" s="41">
        <v>4.8000000000000001E-2</v>
      </c>
      <c r="L10" s="41">
        <v>4.7E-2</v>
      </c>
      <c r="M10" s="41">
        <v>4.7E-2</v>
      </c>
      <c r="N10" s="40">
        <v>405</v>
      </c>
      <c r="P10" s="38" t="s">
        <v>20</v>
      </c>
      <c r="Q10" s="38">
        <f>SLOPE(Q3:Q8,$P$3:$P$8)</f>
        <v>1.4847619047619047E-3</v>
      </c>
      <c r="R10" s="38">
        <f>SLOPE(R3:R8,$P$3:$P$8)</f>
        <v>1.5035714285714286E-3</v>
      </c>
      <c r="S10" s="38">
        <f>SLOPE(S3:S8,$P$3:$P$8)</f>
        <v>1.2307142857142857E-3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4.5999999999999999E-2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1.2442981570966397E-4</v>
      </c>
    </row>
    <row r="12" spans="1:19" x14ac:dyDescent="0.2">
      <c r="P12" s="38" t="s">
        <v>18</v>
      </c>
      <c r="Q12" s="38">
        <f>AVERAGE(Q10:S10)</f>
        <v>1.4063492063492063E-3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0.67300000000000004</v>
      </c>
      <c r="C14" s="41">
        <v>0.65400000000000003</v>
      </c>
      <c r="D14" s="41">
        <v>0.67200000000000004</v>
      </c>
      <c r="E14" s="41">
        <v>0.77400000000000002</v>
      </c>
      <c r="F14" s="41">
        <v>0.77700000000000002</v>
      </c>
      <c r="G14" s="41">
        <v>0.77</v>
      </c>
      <c r="H14" s="41">
        <v>0.92</v>
      </c>
      <c r="I14" s="41">
        <v>0.95199999999999996</v>
      </c>
      <c r="J14" s="41">
        <v>0.89400000000000002</v>
      </c>
      <c r="K14" s="41">
        <v>1.099</v>
      </c>
      <c r="L14" s="41">
        <v>1.097</v>
      </c>
      <c r="M14" s="41">
        <v>1.0620000000000001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4.7E-2</v>
      </c>
      <c r="K15" s="41">
        <v>4.5999999999999999E-2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0.67900000000000005</v>
      </c>
      <c r="C18" s="41">
        <v>0.65700000000000003</v>
      </c>
      <c r="D18" s="41">
        <v>0.67500000000000004</v>
      </c>
      <c r="E18" s="41">
        <v>0.77600000000000002</v>
      </c>
      <c r="F18" s="41">
        <v>0.77900000000000003</v>
      </c>
      <c r="G18" s="41">
        <v>0.77100000000000002</v>
      </c>
      <c r="H18" s="41">
        <v>0.92100000000000004</v>
      </c>
      <c r="I18" s="41">
        <v>0.95399999999999996</v>
      </c>
      <c r="J18" s="41">
        <v>0.89400000000000002</v>
      </c>
      <c r="K18" s="41">
        <v>1.121</v>
      </c>
      <c r="L18" s="41">
        <v>1.099</v>
      </c>
      <c r="M18" s="41">
        <v>1.0620000000000001</v>
      </c>
      <c r="N18" s="40">
        <v>405</v>
      </c>
    </row>
    <row r="19" spans="1:14" x14ac:dyDescent="0.2">
      <c r="A19" s="42" t="s">
        <v>16</v>
      </c>
      <c r="B19" s="41">
        <v>1.3109999999999999</v>
      </c>
      <c r="C19" s="41">
        <v>1.3109999999999999</v>
      </c>
      <c r="D19" s="41">
        <v>1.1479999999999999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4.5999999999999999E-2</v>
      </c>
      <c r="L19" s="41">
        <v>4.8000000000000001E-2</v>
      </c>
      <c r="M19" s="41">
        <v>4.9000000000000002E-2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0.68899999999999995</v>
      </c>
      <c r="C22" s="41">
        <v>0.66200000000000003</v>
      </c>
      <c r="D22" s="41">
        <v>0.67800000000000005</v>
      </c>
      <c r="E22" s="41">
        <v>0.77900000000000003</v>
      </c>
      <c r="F22" s="41">
        <v>0.78100000000000003</v>
      </c>
      <c r="G22" s="41">
        <v>0.77400000000000002</v>
      </c>
      <c r="H22" s="41">
        <v>0.92500000000000004</v>
      </c>
      <c r="I22" s="41">
        <v>0.95599999999999996</v>
      </c>
      <c r="J22" s="41">
        <v>0.89700000000000002</v>
      </c>
      <c r="K22" s="41">
        <v>1.141</v>
      </c>
      <c r="L22" s="41">
        <v>1.099</v>
      </c>
      <c r="M22" s="41">
        <v>1.0620000000000001</v>
      </c>
      <c r="N22" s="40">
        <v>405</v>
      </c>
    </row>
    <row r="23" spans="1:14" x14ac:dyDescent="0.2">
      <c r="A23" s="42" t="s">
        <v>16</v>
      </c>
      <c r="B23" s="41">
        <v>1.3109999999999999</v>
      </c>
      <c r="C23" s="41">
        <v>1.3120000000000001</v>
      </c>
      <c r="D23" s="41">
        <v>1.149</v>
      </c>
      <c r="E23" s="41">
        <v>1.536</v>
      </c>
      <c r="F23" s="41">
        <v>1.5549999999999999</v>
      </c>
      <c r="G23" s="41">
        <v>1.4370000000000001</v>
      </c>
      <c r="H23" s="41">
        <v>4.7E-2</v>
      </c>
      <c r="I23" s="41">
        <v>4.7E-2</v>
      </c>
      <c r="J23" s="41">
        <v>4.7E-2</v>
      </c>
      <c r="K23" s="41">
        <v>4.5999999999999999E-2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37E2C-CEEF-0147-97AE-B51A2A0ACB56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0.66800000000000004</v>
      </c>
      <c r="C2" s="47">
        <v>0.67400000000000004</v>
      </c>
      <c r="D2" s="47">
        <v>0.67900000000000005</v>
      </c>
      <c r="E2" s="47">
        <v>4.5999999999999999E-2</v>
      </c>
      <c r="F2" s="47">
        <v>4.7E-2</v>
      </c>
      <c r="G2" s="47">
        <v>4.7E-2</v>
      </c>
      <c r="H2" s="47">
        <v>4.5999999999999999E-2</v>
      </c>
      <c r="I2" s="47">
        <v>4.8000000000000001E-2</v>
      </c>
      <c r="J2" s="47">
        <v>4.8000000000000001E-2</v>
      </c>
      <c r="K2" s="47">
        <v>4.7E-2</v>
      </c>
      <c r="L2" s="47">
        <v>4.5999999999999999E-2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4.8000000000000001E-2</v>
      </c>
      <c r="I3" s="47">
        <v>4.7E-2</v>
      </c>
      <c r="J3" s="47">
        <v>4.7E-2</v>
      </c>
      <c r="K3" s="47">
        <v>4.7E-2</v>
      </c>
      <c r="L3" s="47">
        <v>4.9000000000000002E-2</v>
      </c>
      <c r="M3" s="47">
        <v>4.5999999999999999E-2</v>
      </c>
      <c r="N3" s="40">
        <v>405</v>
      </c>
      <c r="P3" s="46">
        <v>0</v>
      </c>
      <c r="Q3" s="44">
        <f>B2</f>
        <v>0.66800000000000004</v>
      </c>
      <c r="R3" s="44">
        <f>C2</f>
        <v>0.67400000000000004</v>
      </c>
      <c r="S3" s="44">
        <f>D2</f>
        <v>0.67900000000000005</v>
      </c>
    </row>
    <row r="4" spans="1:19" x14ac:dyDescent="0.2">
      <c r="P4" s="45">
        <v>120</v>
      </c>
      <c r="Q4" s="44">
        <f>E6</f>
        <v>0.71499999999999997</v>
      </c>
      <c r="R4" s="44">
        <f>F6</f>
        <v>0.84199999999999997</v>
      </c>
      <c r="S4" s="44">
        <f>G6</f>
        <v>0.85799999999999998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0.82899999999999996</v>
      </c>
      <c r="R5" s="44">
        <f>I10</f>
        <v>1.085</v>
      </c>
      <c r="S5" s="44">
        <f>J10</f>
        <v>1.08</v>
      </c>
    </row>
    <row r="6" spans="1:19" x14ac:dyDescent="0.2">
      <c r="A6" s="42" t="s">
        <v>17</v>
      </c>
      <c r="B6" s="47">
        <v>0.66800000000000004</v>
      </c>
      <c r="C6" s="48">
        <v>0.68600000000000005</v>
      </c>
      <c r="D6" s="48">
        <v>0.67600000000000005</v>
      </c>
      <c r="E6" s="48">
        <v>0.71499999999999997</v>
      </c>
      <c r="F6" s="48">
        <v>0.84199999999999997</v>
      </c>
      <c r="G6" s="48">
        <v>0.85799999999999998</v>
      </c>
      <c r="H6" s="48">
        <v>4.5999999999999999E-2</v>
      </c>
      <c r="I6" s="48">
        <v>4.8000000000000001E-2</v>
      </c>
      <c r="J6" s="48">
        <v>4.8000000000000001E-2</v>
      </c>
      <c r="K6" s="48">
        <v>4.7E-2</v>
      </c>
      <c r="L6" s="48">
        <v>4.5999999999999999E-2</v>
      </c>
      <c r="M6" s="48">
        <v>4.8000000000000001E-2</v>
      </c>
      <c r="N6" s="40">
        <v>405</v>
      </c>
      <c r="P6" s="45">
        <v>360</v>
      </c>
      <c r="Q6" s="44">
        <f>K14</f>
        <v>0.91800000000000004</v>
      </c>
      <c r="R6" s="44">
        <f>L14</f>
        <v>1.39</v>
      </c>
      <c r="S6" s="44">
        <f>M14</f>
        <v>1.3069999999999999</v>
      </c>
    </row>
    <row r="7" spans="1:19" x14ac:dyDescent="0.2">
      <c r="A7" s="42" t="s">
        <v>16</v>
      </c>
      <c r="B7" s="50">
        <v>4.7E-2</v>
      </c>
      <c r="C7" s="49">
        <v>4.5999999999999999E-2</v>
      </c>
      <c r="D7" s="49">
        <v>4.7E-2</v>
      </c>
      <c r="E7" s="49">
        <v>4.7E-2</v>
      </c>
      <c r="F7" s="49">
        <v>4.7E-2</v>
      </c>
      <c r="G7" s="49">
        <v>4.7E-2</v>
      </c>
      <c r="H7" s="49">
        <v>4.8000000000000001E-2</v>
      </c>
      <c r="I7" s="49">
        <v>4.7E-2</v>
      </c>
      <c r="J7" s="49">
        <v>4.7E-2</v>
      </c>
      <c r="K7" s="49">
        <v>4.7E-2</v>
      </c>
      <c r="L7" s="49">
        <v>4.9000000000000002E-2</v>
      </c>
      <c r="M7" s="49">
        <v>4.5999999999999999E-2</v>
      </c>
      <c r="N7" s="40">
        <v>405</v>
      </c>
      <c r="P7" s="46">
        <v>480</v>
      </c>
      <c r="Q7" s="44">
        <f>B19</f>
        <v>1.135</v>
      </c>
      <c r="R7" s="44">
        <f>C19</f>
        <v>1.9079999999999999</v>
      </c>
      <c r="S7" s="44">
        <f>D19</f>
        <v>1.716</v>
      </c>
    </row>
    <row r="8" spans="1:19" x14ac:dyDescent="0.2">
      <c r="P8" s="45">
        <v>600</v>
      </c>
      <c r="Q8" s="44">
        <f>E23</f>
        <v>1.37</v>
      </c>
      <c r="R8" s="44">
        <f>F23</f>
        <v>2.3159999999999998</v>
      </c>
      <c r="S8" s="44">
        <f>G23</f>
        <v>2.0840000000000001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0.66900000000000004</v>
      </c>
      <c r="C10" s="41">
        <v>0.73899999999999999</v>
      </c>
      <c r="D10" s="41">
        <v>0.67500000000000004</v>
      </c>
      <c r="E10" s="41">
        <v>0.71799999999999997</v>
      </c>
      <c r="F10" s="41">
        <v>0.84199999999999997</v>
      </c>
      <c r="G10" s="41">
        <v>0.86</v>
      </c>
      <c r="H10" s="41">
        <v>0.82899999999999996</v>
      </c>
      <c r="I10" s="41">
        <v>1.085</v>
      </c>
      <c r="J10" s="41">
        <v>1.08</v>
      </c>
      <c r="K10" s="41">
        <v>4.7E-2</v>
      </c>
      <c r="L10" s="41">
        <v>4.5999999999999999E-2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1.156904761904762E-3</v>
      </c>
      <c r="R10" s="38">
        <f>SLOPE(R3:R8,$P$3:$P$8)</f>
        <v>2.7888095238095237E-3</v>
      </c>
      <c r="S10" s="38">
        <f>SLOPE(S3:S8,$P$3:$P$8)</f>
        <v>2.3395238095238091E-3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4.8000000000000001E-2</v>
      </c>
      <c r="I11" s="41">
        <v>4.7E-2</v>
      </c>
      <c r="J11" s="41">
        <v>4.7E-2</v>
      </c>
      <c r="K11" s="41">
        <v>4.7E-2</v>
      </c>
      <c r="L11" s="41">
        <v>4.9000000000000002E-2</v>
      </c>
      <c r="M11" s="41">
        <v>4.5999999999999999E-2</v>
      </c>
      <c r="N11" s="40">
        <v>405</v>
      </c>
      <c r="P11" s="38" t="s">
        <v>19</v>
      </c>
      <c r="Q11" s="38">
        <f>_xlfn.STDEV.P(Q10:S10)</f>
        <v>6.8827954727551123E-4</v>
      </c>
    </row>
    <row r="12" spans="1:19" x14ac:dyDescent="0.2">
      <c r="P12" s="38" t="s">
        <v>18</v>
      </c>
      <c r="Q12" s="38">
        <f>AVERAGE(Q10:S10)</f>
        <v>2.0950793650793653E-3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0.66900000000000004</v>
      </c>
      <c r="C14" s="41">
        <v>0.79300000000000004</v>
      </c>
      <c r="D14" s="41">
        <v>0.67400000000000004</v>
      </c>
      <c r="E14" s="41">
        <v>0.72</v>
      </c>
      <c r="F14" s="41">
        <v>0.84299999999999997</v>
      </c>
      <c r="G14" s="41">
        <v>0.86199999999999999</v>
      </c>
      <c r="H14" s="41">
        <v>0.83099999999999996</v>
      </c>
      <c r="I14" s="41">
        <v>1.093</v>
      </c>
      <c r="J14" s="41">
        <v>1.083</v>
      </c>
      <c r="K14" s="41">
        <v>0.91800000000000004</v>
      </c>
      <c r="L14" s="41">
        <v>1.39</v>
      </c>
      <c r="M14" s="41">
        <v>1.3069999999999999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4.8000000000000001E-2</v>
      </c>
      <c r="I15" s="41">
        <v>4.7E-2</v>
      </c>
      <c r="J15" s="41">
        <v>4.7E-2</v>
      </c>
      <c r="K15" s="41">
        <v>4.5999999999999999E-2</v>
      </c>
      <c r="L15" s="41">
        <v>4.9000000000000002E-2</v>
      </c>
      <c r="M15" s="41">
        <v>4.5999999999999999E-2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0.67</v>
      </c>
      <c r="C18" s="41">
        <v>0.82</v>
      </c>
      <c r="D18" s="41">
        <v>0.67400000000000004</v>
      </c>
      <c r="E18" s="41">
        <v>0.72199999999999998</v>
      </c>
      <c r="F18" s="41">
        <v>0.84199999999999997</v>
      </c>
      <c r="G18" s="41">
        <v>0.86299999999999999</v>
      </c>
      <c r="H18" s="41">
        <v>0.83299999999999996</v>
      </c>
      <c r="I18" s="41">
        <v>1.093</v>
      </c>
      <c r="J18" s="41">
        <v>1.0840000000000001</v>
      </c>
      <c r="K18" s="41">
        <v>0.92</v>
      </c>
      <c r="L18" s="41">
        <v>1.3919999999999999</v>
      </c>
      <c r="M18" s="41">
        <v>1.3089999999999999</v>
      </c>
      <c r="N18" s="40">
        <v>405</v>
      </c>
    </row>
    <row r="19" spans="1:14" x14ac:dyDescent="0.2">
      <c r="A19" s="42" t="s">
        <v>16</v>
      </c>
      <c r="B19" s="41">
        <v>1.135</v>
      </c>
      <c r="C19" s="41">
        <v>1.9079999999999999</v>
      </c>
      <c r="D19" s="41">
        <v>1.716</v>
      </c>
      <c r="E19" s="41">
        <v>4.7E-2</v>
      </c>
      <c r="F19" s="41">
        <v>4.7E-2</v>
      </c>
      <c r="G19" s="41">
        <v>4.7E-2</v>
      </c>
      <c r="H19" s="41">
        <v>4.8000000000000001E-2</v>
      </c>
      <c r="I19" s="41">
        <v>4.7E-2</v>
      </c>
      <c r="J19" s="41">
        <v>4.7E-2</v>
      </c>
      <c r="K19" s="41">
        <v>4.7E-2</v>
      </c>
      <c r="L19" s="41">
        <v>4.9000000000000002E-2</v>
      </c>
      <c r="M19" s="41">
        <v>4.5999999999999999E-2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0.67400000000000004</v>
      </c>
      <c r="C22" s="41">
        <v>0.81299999999999994</v>
      </c>
      <c r="D22" s="41">
        <v>0.67200000000000004</v>
      </c>
      <c r="E22" s="41">
        <v>0.72199999999999998</v>
      </c>
      <c r="F22" s="41">
        <v>0.84299999999999997</v>
      </c>
      <c r="G22" s="41">
        <v>0.86299999999999999</v>
      </c>
      <c r="H22" s="41">
        <v>0.83799999999999997</v>
      </c>
      <c r="I22" s="41">
        <v>1.095</v>
      </c>
      <c r="J22" s="41">
        <v>1.0840000000000001</v>
      </c>
      <c r="K22" s="41">
        <v>0.92100000000000004</v>
      </c>
      <c r="L22" s="41">
        <v>1.391</v>
      </c>
      <c r="M22" s="41">
        <v>1.3109999999999999</v>
      </c>
      <c r="N22" s="40">
        <v>405</v>
      </c>
    </row>
    <row r="23" spans="1:14" x14ac:dyDescent="0.2">
      <c r="A23" s="42" t="s">
        <v>16</v>
      </c>
      <c r="B23" s="41">
        <v>1.1379999999999999</v>
      </c>
      <c r="C23" s="41">
        <v>1.917</v>
      </c>
      <c r="D23" s="41">
        <v>1.72</v>
      </c>
      <c r="E23" s="41">
        <v>1.37</v>
      </c>
      <c r="F23" s="41">
        <v>2.3159999999999998</v>
      </c>
      <c r="G23" s="41">
        <v>2.0840000000000001</v>
      </c>
      <c r="H23" s="41">
        <v>4.8000000000000001E-2</v>
      </c>
      <c r="I23" s="41">
        <v>4.7E-2</v>
      </c>
      <c r="J23" s="41">
        <v>4.7E-2</v>
      </c>
      <c r="K23" s="41">
        <v>4.7E-2</v>
      </c>
      <c r="L23" s="41">
        <v>4.9000000000000002E-2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D0F38-B97B-5144-9113-385E201315B4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0.59599999999999997</v>
      </c>
      <c r="C2" s="47">
        <v>0.59599999999999997</v>
      </c>
      <c r="D2" s="47">
        <v>0.628</v>
      </c>
      <c r="E2" s="47">
        <v>4.5999999999999999E-2</v>
      </c>
      <c r="F2" s="47">
        <v>4.7E-2</v>
      </c>
      <c r="G2" s="47">
        <v>4.8000000000000001E-2</v>
      </c>
      <c r="H2" s="47">
        <v>4.7E-2</v>
      </c>
      <c r="I2" s="47">
        <v>4.7E-2</v>
      </c>
      <c r="J2" s="47">
        <v>4.8000000000000001E-2</v>
      </c>
      <c r="K2" s="47">
        <v>4.7E-2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4.9000000000000002E-2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4.5999999999999999E-2</v>
      </c>
      <c r="N3" s="40">
        <v>405</v>
      </c>
      <c r="P3" s="46">
        <v>0</v>
      </c>
      <c r="Q3" s="44">
        <f>B2</f>
        <v>0.59599999999999997</v>
      </c>
      <c r="R3" s="44">
        <f>C2</f>
        <v>0.59599999999999997</v>
      </c>
      <c r="S3" s="44">
        <f>D2</f>
        <v>0.628</v>
      </c>
    </row>
    <row r="4" spans="1:19" x14ac:dyDescent="0.2">
      <c r="P4" s="45">
        <v>120</v>
      </c>
      <c r="Q4" s="44">
        <f>E6</f>
        <v>0.71499999999999997</v>
      </c>
      <c r="R4" s="44">
        <f>F6</f>
        <v>0.69599999999999995</v>
      </c>
      <c r="S4" s="44">
        <f>G6</f>
        <v>0.74299999999999999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0.85399999999999998</v>
      </c>
      <c r="R5" s="44">
        <f>I10</f>
        <v>0.83699999999999997</v>
      </c>
      <c r="S5" s="44">
        <f>J10</f>
        <v>0.89100000000000001</v>
      </c>
    </row>
    <row r="6" spans="1:19" x14ac:dyDescent="0.2">
      <c r="A6" s="42" t="s">
        <v>17</v>
      </c>
      <c r="B6" s="41">
        <v>0.59399999999999997</v>
      </c>
      <c r="C6" s="41">
        <v>0.59299999999999997</v>
      </c>
      <c r="D6" s="41">
        <v>0.628</v>
      </c>
      <c r="E6" s="41">
        <v>0.71499999999999997</v>
      </c>
      <c r="F6" s="41">
        <v>0.69599999999999995</v>
      </c>
      <c r="G6" s="41">
        <v>0.74299999999999999</v>
      </c>
      <c r="H6" s="41">
        <v>4.7E-2</v>
      </c>
      <c r="I6" s="41">
        <v>4.7E-2</v>
      </c>
      <c r="J6" s="41">
        <v>4.8000000000000001E-2</v>
      </c>
      <c r="K6" s="41">
        <v>4.7E-2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1.01</v>
      </c>
      <c r="R6" s="44">
        <f>L14</f>
        <v>0.96899999999999997</v>
      </c>
      <c r="S6" s="44">
        <f>M14</f>
        <v>1.0760000000000001</v>
      </c>
    </row>
    <row r="7" spans="1:19" x14ac:dyDescent="0.2">
      <c r="A7" s="42" t="s">
        <v>16</v>
      </c>
      <c r="B7" s="41">
        <v>4.9000000000000002E-2</v>
      </c>
      <c r="C7" s="41">
        <v>4.7E-2</v>
      </c>
      <c r="D7" s="41">
        <v>4.7E-2</v>
      </c>
      <c r="E7" s="41">
        <v>4.7E-2</v>
      </c>
      <c r="F7" s="41">
        <v>4.7E-2</v>
      </c>
      <c r="G7" s="41">
        <v>4.5999999999999999E-2</v>
      </c>
      <c r="H7" s="41">
        <v>4.7E-2</v>
      </c>
      <c r="I7" s="41">
        <v>4.7E-2</v>
      </c>
      <c r="J7" s="41">
        <v>4.5999999999999999E-2</v>
      </c>
      <c r="K7" s="41">
        <v>4.7E-2</v>
      </c>
      <c r="L7" s="41">
        <v>4.7E-2</v>
      </c>
      <c r="M7" s="41">
        <v>4.5999999999999999E-2</v>
      </c>
      <c r="N7" s="40">
        <v>405</v>
      </c>
      <c r="P7" s="46">
        <v>480</v>
      </c>
      <c r="Q7" s="44">
        <f>B19</f>
        <v>1.224</v>
      </c>
      <c r="R7" s="44">
        <f>C19</f>
        <v>1.1579999999999999</v>
      </c>
      <c r="S7" s="44">
        <f>D19</f>
        <v>1.3169999999999999</v>
      </c>
    </row>
    <row r="8" spans="1:19" x14ac:dyDescent="0.2">
      <c r="P8" s="45">
        <v>600</v>
      </c>
      <c r="Q8" s="44">
        <f>E23</f>
        <v>1.4139999999999999</v>
      </c>
      <c r="R8" s="44">
        <f>F23</f>
        <v>1.3240000000000001</v>
      </c>
      <c r="S8" s="44">
        <f>G23</f>
        <v>1.4510000000000001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0.59599999999999997</v>
      </c>
      <c r="C10" s="41">
        <v>0.59399999999999997</v>
      </c>
      <c r="D10" s="41">
        <v>0.63100000000000001</v>
      </c>
      <c r="E10" s="41">
        <v>0.71199999999999997</v>
      </c>
      <c r="F10" s="41">
        <v>0.69199999999999995</v>
      </c>
      <c r="G10" s="41">
        <v>0.74299999999999999</v>
      </c>
      <c r="H10" s="41">
        <v>0.85399999999999998</v>
      </c>
      <c r="I10" s="41">
        <v>0.83699999999999997</v>
      </c>
      <c r="J10" s="41">
        <v>0.89100000000000001</v>
      </c>
      <c r="K10" s="41">
        <v>4.7E-2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1.3745238095238094E-3</v>
      </c>
      <c r="R10" s="38">
        <f>SLOPE(R3:R8,$P$3:$P$8)</f>
        <v>1.2280952380952382E-3</v>
      </c>
      <c r="S10" s="38">
        <f>SLOPE(S3:S8,$P$3:$P$8)</f>
        <v>1.4338095238095238E-3</v>
      </c>
    </row>
    <row r="11" spans="1:19" x14ac:dyDescent="0.2">
      <c r="A11" s="42" t="s">
        <v>16</v>
      </c>
      <c r="B11" s="41">
        <v>4.9000000000000002E-2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4.5999999999999999E-2</v>
      </c>
      <c r="N11" s="40">
        <v>405</v>
      </c>
      <c r="P11" s="38" t="s">
        <v>19</v>
      </c>
      <c r="Q11" s="38">
        <f>_xlfn.STDEV.P(Q10:S10)</f>
        <v>8.645775448539933E-5</v>
      </c>
    </row>
    <row r="12" spans="1:19" x14ac:dyDescent="0.2">
      <c r="P12" s="38" t="s">
        <v>18</v>
      </c>
      <c r="Q12" s="38">
        <f>AVERAGE(Q10:S10)</f>
        <v>1.3454761904761903E-3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0.59699999999999998</v>
      </c>
      <c r="C14" s="41">
        <v>0.59599999999999997</v>
      </c>
      <c r="D14" s="41">
        <v>0.63200000000000001</v>
      </c>
      <c r="E14" s="41">
        <v>0.71699999999999997</v>
      </c>
      <c r="F14" s="41">
        <v>0.69199999999999995</v>
      </c>
      <c r="G14" s="41">
        <v>0.746</v>
      </c>
      <c r="H14" s="41">
        <v>0.85199999999999998</v>
      </c>
      <c r="I14" s="41">
        <v>0.83599999999999997</v>
      </c>
      <c r="J14" s="41">
        <v>0.89100000000000001</v>
      </c>
      <c r="K14" s="41">
        <v>1.01</v>
      </c>
      <c r="L14" s="41">
        <v>0.96899999999999997</v>
      </c>
      <c r="M14" s="41">
        <v>1.0760000000000001</v>
      </c>
      <c r="N14" s="40">
        <v>405</v>
      </c>
    </row>
    <row r="15" spans="1:19" x14ac:dyDescent="0.2">
      <c r="A15" s="42" t="s">
        <v>16</v>
      </c>
      <c r="B15" s="41">
        <v>4.9000000000000002E-2</v>
      </c>
      <c r="C15" s="41">
        <v>4.7E-2</v>
      </c>
      <c r="D15" s="41">
        <v>4.5999999999999999E-2</v>
      </c>
      <c r="E15" s="41">
        <v>4.7E-2</v>
      </c>
      <c r="F15" s="41">
        <v>4.7E-2</v>
      </c>
      <c r="G15" s="41">
        <v>4.5999999999999999E-2</v>
      </c>
      <c r="H15" s="41">
        <v>4.7E-2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0.59199999999999997</v>
      </c>
      <c r="C18" s="41">
        <v>0.59099999999999997</v>
      </c>
      <c r="D18" s="41">
        <v>0.63400000000000001</v>
      </c>
      <c r="E18" s="41">
        <v>0.71599999999999997</v>
      </c>
      <c r="F18" s="41">
        <v>0.69199999999999995</v>
      </c>
      <c r="G18" s="41">
        <v>0.748</v>
      </c>
      <c r="H18" s="41">
        <v>0.85199999999999998</v>
      </c>
      <c r="I18" s="41">
        <v>0.84</v>
      </c>
      <c r="J18" s="41">
        <v>0.89800000000000002</v>
      </c>
      <c r="K18" s="41">
        <v>1.0129999999999999</v>
      </c>
      <c r="L18" s="41">
        <v>0.97099999999999997</v>
      </c>
      <c r="M18" s="41">
        <v>1.079</v>
      </c>
      <c r="N18" s="40">
        <v>405</v>
      </c>
    </row>
    <row r="19" spans="1:14" x14ac:dyDescent="0.2">
      <c r="A19" s="42" t="s">
        <v>16</v>
      </c>
      <c r="B19" s="41">
        <v>1.224</v>
      </c>
      <c r="C19" s="41">
        <v>1.1579999999999999</v>
      </c>
      <c r="D19" s="41">
        <v>1.3169999999999999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4.5999999999999999E-2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0.59799999999999998</v>
      </c>
      <c r="C22" s="41">
        <v>0.58699999999999997</v>
      </c>
      <c r="D22" s="41">
        <v>0.63300000000000001</v>
      </c>
      <c r="E22" s="41">
        <v>0.71499999999999997</v>
      </c>
      <c r="F22" s="41">
        <v>0.69199999999999995</v>
      </c>
      <c r="G22" s="41">
        <v>0.749</v>
      </c>
      <c r="H22" s="41">
        <v>0.85399999999999998</v>
      </c>
      <c r="I22" s="41">
        <v>0.83799999999999997</v>
      </c>
      <c r="J22" s="41">
        <v>0.89900000000000002</v>
      </c>
      <c r="K22" s="41">
        <v>1.0129999999999999</v>
      </c>
      <c r="L22" s="41">
        <v>0.97099999999999997</v>
      </c>
      <c r="M22" s="41">
        <v>1.085</v>
      </c>
      <c r="N22" s="40">
        <v>405</v>
      </c>
    </row>
    <row r="23" spans="1:14" x14ac:dyDescent="0.2">
      <c r="A23" s="42" t="s">
        <v>16</v>
      </c>
      <c r="B23" s="41">
        <v>1.2270000000000001</v>
      </c>
      <c r="C23" s="41">
        <v>1.1599999999999999</v>
      </c>
      <c r="D23" s="41">
        <v>1.319</v>
      </c>
      <c r="E23" s="41">
        <v>1.4139999999999999</v>
      </c>
      <c r="F23" s="41">
        <v>1.3240000000000001</v>
      </c>
      <c r="G23" s="41">
        <v>1.4510000000000001</v>
      </c>
      <c r="H23" s="41">
        <v>4.7E-2</v>
      </c>
      <c r="I23" s="41">
        <v>4.7E-2</v>
      </c>
      <c r="J23" s="41">
        <v>4.5999999999999999E-2</v>
      </c>
      <c r="K23" s="41">
        <v>4.7E-2</v>
      </c>
      <c r="L23" s="41">
        <v>4.7E-2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8B5C1-0B90-F849-9911-DC33FFEAF2F8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0.64100000000000001</v>
      </c>
      <c r="C2" s="47">
        <v>0.66400000000000003</v>
      </c>
      <c r="D2" s="47">
        <v>0.67</v>
      </c>
      <c r="E2" s="47">
        <v>4.7E-2</v>
      </c>
      <c r="F2" s="47">
        <v>4.5999999999999999E-2</v>
      </c>
      <c r="G2" s="47">
        <v>4.7E-2</v>
      </c>
      <c r="H2" s="47">
        <v>4.8000000000000001E-2</v>
      </c>
      <c r="I2" s="47">
        <v>4.8000000000000001E-2</v>
      </c>
      <c r="J2" s="47">
        <v>4.5999999999999999E-2</v>
      </c>
      <c r="K2" s="47">
        <v>4.9000000000000002E-2</v>
      </c>
      <c r="L2" s="47">
        <v>4.7E-2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4.8000000000000001E-2</v>
      </c>
      <c r="K3" s="47">
        <v>4.7E-2</v>
      </c>
      <c r="L3" s="47">
        <v>4.5999999999999999E-2</v>
      </c>
      <c r="M3" s="47">
        <v>4.7E-2</v>
      </c>
      <c r="N3" s="40">
        <v>405</v>
      </c>
      <c r="P3" s="46">
        <v>0</v>
      </c>
      <c r="Q3" s="44">
        <f>B2</f>
        <v>0.64100000000000001</v>
      </c>
      <c r="R3" s="44">
        <f>C2</f>
        <v>0.66400000000000003</v>
      </c>
      <c r="S3" s="44">
        <f>D2</f>
        <v>0.67</v>
      </c>
    </row>
    <row r="4" spans="1:19" x14ac:dyDescent="0.2">
      <c r="P4" s="45">
        <v>120</v>
      </c>
      <c r="Q4" s="44">
        <f>E6</f>
        <v>0.71799999999999997</v>
      </c>
      <c r="R4" s="44">
        <f>F6</f>
        <v>0.72399999999999998</v>
      </c>
      <c r="S4" s="44">
        <f>G6</f>
        <v>0.69599999999999995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0.83299999999999996</v>
      </c>
      <c r="R5" s="44">
        <f>I10</f>
        <v>0.81399999999999995</v>
      </c>
      <c r="S5" s="44">
        <f>J10</f>
        <v>0.82</v>
      </c>
    </row>
    <row r="6" spans="1:19" x14ac:dyDescent="0.2">
      <c r="A6" s="42" t="s">
        <v>17</v>
      </c>
      <c r="B6" s="41">
        <v>0.63900000000000001</v>
      </c>
      <c r="C6" s="41">
        <v>0.67</v>
      </c>
      <c r="D6" s="41">
        <v>0.66700000000000004</v>
      </c>
      <c r="E6" s="41">
        <v>0.71799999999999997</v>
      </c>
      <c r="F6" s="41">
        <v>0.72399999999999998</v>
      </c>
      <c r="G6" s="41">
        <v>0.69599999999999995</v>
      </c>
      <c r="H6" s="41">
        <v>4.8000000000000001E-2</v>
      </c>
      <c r="I6" s="41">
        <v>4.8000000000000001E-2</v>
      </c>
      <c r="J6" s="41">
        <v>4.5999999999999999E-2</v>
      </c>
      <c r="K6" s="41">
        <v>4.9000000000000002E-2</v>
      </c>
      <c r="L6" s="41">
        <v>4.7E-2</v>
      </c>
      <c r="M6" s="41">
        <v>4.8000000000000001E-2</v>
      </c>
      <c r="N6" s="40">
        <v>405</v>
      </c>
      <c r="P6" s="45">
        <v>360</v>
      </c>
      <c r="Q6" s="44">
        <f>K14</f>
        <v>0.94599999999999995</v>
      </c>
      <c r="R6" s="44">
        <f>L14</f>
        <v>0.94299999999999995</v>
      </c>
      <c r="S6" s="44">
        <f>M14</f>
        <v>0.96099999999999997</v>
      </c>
    </row>
    <row r="7" spans="1:19" x14ac:dyDescent="0.2">
      <c r="A7" s="42" t="s">
        <v>16</v>
      </c>
      <c r="B7" s="41">
        <v>4.5999999999999999E-2</v>
      </c>
      <c r="C7" s="41">
        <v>4.7E-2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4.9000000000000002E-2</v>
      </c>
      <c r="I7" s="41">
        <v>4.7E-2</v>
      </c>
      <c r="J7" s="41">
        <v>4.8000000000000001E-2</v>
      </c>
      <c r="K7" s="41">
        <v>4.7E-2</v>
      </c>
      <c r="L7" s="41">
        <v>4.5999999999999999E-2</v>
      </c>
      <c r="M7" s="41">
        <v>4.7E-2</v>
      </c>
      <c r="N7" s="40">
        <v>405</v>
      </c>
      <c r="P7" s="46">
        <v>480</v>
      </c>
      <c r="Q7" s="44">
        <f>B19</f>
        <v>1.1279999999999999</v>
      </c>
      <c r="R7" s="44">
        <f>C19</f>
        <v>1.093</v>
      </c>
      <c r="S7" s="44">
        <f>D19</f>
        <v>1.119</v>
      </c>
    </row>
    <row r="8" spans="1:19" x14ac:dyDescent="0.2">
      <c r="P8" s="45">
        <v>600</v>
      </c>
      <c r="Q8" s="44">
        <f>E23</f>
        <v>1.306</v>
      </c>
      <c r="R8" s="44">
        <f>F23</f>
        <v>1.224</v>
      </c>
      <c r="S8" s="44">
        <f>G23</f>
        <v>1.2889999999999999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0.63900000000000001</v>
      </c>
      <c r="C10" s="41">
        <v>0.67300000000000004</v>
      </c>
      <c r="D10" s="41">
        <v>0.66700000000000004</v>
      </c>
      <c r="E10" s="41">
        <v>0.71799999999999997</v>
      </c>
      <c r="F10" s="41">
        <v>0.72399999999999998</v>
      </c>
      <c r="G10" s="41">
        <v>0.69</v>
      </c>
      <c r="H10" s="41">
        <v>0.83299999999999996</v>
      </c>
      <c r="I10" s="41">
        <v>0.81399999999999995</v>
      </c>
      <c r="J10" s="41">
        <v>0.82</v>
      </c>
      <c r="K10" s="41">
        <v>4.8000000000000001E-2</v>
      </c>
      <c r="L10" s="41">
        <v>4.7E-2</v>
      </c>
      <c r="M10" s="41">
        <v>4.8000000000000001E-2</v>
      </c>
      <c r="N10" s="40">
        <v>405</v>
      </c>
      <c r="P10" s="38" t="s">
        <v>20</v>
      </c>
      <c r="Q10" s="38">
        <f>SLOPE(Q3:Q8,$P$3:$P$8)</f>
        <v>1.1114285714285714E-3</v>
      </c>
      <c r="R10" s="38">
        <f>SLOPE(R3:R8,$P$3:$P$8)</f>
        <v>9.6095238095238091E-4</v>
      </c>
      <c r="S10" s="38">
        <f>SLOPE(S3:S8,$P$3:$P$8)</f>
        <v>1.0726190476190475E-3</v>
      </c>
    </row>
    <row r="11" spans="1:19" x14ac:dyDescent="0.2">
      <c r="A11" s="42" t="s">
        <v>16</v>
      </c>
      <c r="B11" s="41">
        <v>4.5999999999999999E-2</v>
      </c>
      <c r="C11" s="41">
        <v>4.7E-2</v>
      </c>
      <c r="D11" s="41">
        <v>4.5999999999999999E-2</v>
      </c>
      <c r="E11" s="41">
        <v>4.7E-2</v>
      </c>
      <c r="F11" s="41">
        <v>4.7E-2</v>
      </c>
      <c r="G11" s="41">
        <v>4.7E-2</v>
      </c>
      <c r="H11" s="41">
        <v>4.9000000000000002E-2</v>
      </c>
      <c r="I11" s="41">
        <v>4.7E-2</v>
      </c>
      <c r="J11" s="41">
        <v>4.8000000000000001E-2</v>
      </c>
      <c r="K11" s="41">
        <v>4.7E-2</v>
      </c>
      <c r="L11" s="41">
        <v>4.5999999999999999E-2</v>
      </c>
      <c r="M11" s="41">
        <v>4.5999999999999999E-2</v>
      </c>
      <c r="N11" s="40">
        <v>405</v>
      </c>
      <c r="P11" s="38" t="s">
        <v>19</v>
      </c>
      <c r="Q11" s="38">
        <f>_xlfn.STDEV.P(Q10:S10)</f>
        <v>6.3786717080346208E-5</v>
      </c>
    </row>
    <row r="12" spans="1:19" x14ac:dyDescent="0.2">
      <c r="P12" s="38" t="s">
        <v>18</v>
      </c>
      <c r="Q12" s="38">
        <f>AVERAGE(Q10:S10)</f>
        <v>1.0483333333333332E-3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0.63800000000000001</v>
      </c>
      <c r="C14" s="41">
        <v>0.66800000000000004</v>
      </c>
      <c r="D14" s="41">
        <v>0.66900000000000004</v>
      </c>
      <c r="E14" s="41">
        <v>0.71699999999999997</v>
      </c>
      <c r="F14" s="41">
        <v>0.73499999999999999</v>
      </c>
      <c r="G14" s="41">
        <v>0.69</v>
      </c>
      <c r="H14" s="41">
        <v>0.83799999999999997</v>
      </c>
      <c r="I14" s="41">
        <v>0.81599999999999995</v>
      </c>
      <c r="J14" s="41">
        <v>0.81799999999999995</v>
      </c>
      <c r="K14" s="41">
        <v>0.94599999999999995</v>
      </c>
      <c r="L14" s="41">
        <v>0.94299999999999995</v>
      </c>
      <c r="M14" s="41">
        <v>0.96099999999999997</v>
      </c>
      <c r="N14" s="40">
        <v>405</v>
      </c>
    </row>
    <row r="15" spans="1:19" x14ac:dyDescent="0.2">
      <c r="A15" s="42" t="s">
        <v>16</v>
      </c>
      <c r="B15" s="41">
        <v>4.5999999999999999E-2</v>
      </c>
      <c r="C15" s="41">
        <v>4.7E-2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4.8000000000000001E-2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0.63800000000000001</v>
      </c>
      <c r="C18" s="41">
        <v>0.66700000000000004</v>
      </c>
      <c r="D18" s="41">
        <v>0.66900000000000004</v>
      </c>
      <c r="E18" s="41">
        <v>0.71699999999999997</v>
      </c>
      <c r="F18" s="41">
        <v>0.74199999999999999</v>
      </c>
      <c r="G18" s="41">
        <v>0.69</v>
      </c>
      <c r="H18" s="41">
        <v>0.83699999999999997</v>
      </c>
      <c r="I18" s="41">
        <v>0.81599999999999995</v>
      </c>
      <c r="J18" s="41">
        <v>0.81799999999999995</v>
      </c>
      <c r="K18" s="41">
        <v>0.97299999999999998</v>
      </c>
      <c r="L18" s="41">
        <v>0.94</v>
      </c>
      <c r="M18" s="41">
        <v>0.96</v>
      </c>
      <c r="N18" s="40">
        <v>405</v>
      </c>
    </row>
    <row r="19" spans="1:14" x14ac:dyDescent="0.2">
      <c r="A19" s="42" t="s">
        <v>16</v>
      </c>
      <c r="B19" s="41">
        <v>1.1279999999999999</v>
      </c>
      <c r="C19" s="41">
        <v>1.093</v>
      </c>
      <c r="D19" s="41">
        <v>1.119</v>
      </c>
      <c r="E19" s="41">
        <v>4.7E-2</v>
      </c>
      <c r="F19" s="41">
        <v>4.7E-2</v>
      </c>
      <c r="G19" s="41">
        <v>4.7E-2</v>
      </c>
      <c r="H19" s="41">
        <v>4.9000000000000002E-2</v>
      </c>
      <c r="I19" s="41">
        <v>4.7E-2</v>
      </c>
      <c r="J19" s="41">
        <v>4.8000000000000001E-2</v>
      </c>
      <c r="K19" s="41">
        <v>4.7E-2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0.63600000000000001</v>
      </c>
      <c r="C22" s="41">
        <v>0.67100000000000004</v>
      </c>
      <c r="D22" s="41">
        <v>0.66700000000000004</v>
      </c>
      <c r="E22" s="41">
        <v>0.71899999999999997</v>
      </c>
      <c r="F22" s="41">
        <v>0.73399999999999999</v>
      </c>
      <c r="G22" s="41">
        <v>0.69</v>
      </c>
      <c r="H22" s="41">
        <v>0.83799999999999997</v>
      </c>
      <c r="I22" s="41">
        <v>0.81699999999999995</v>
      </c>
      <c r="J22" s="41">
        <v>0.82</v>
      </c>
      <c r="K22" s="41">
        <v>1.0069999999999999</v>
      </c>
      <c r="L22" s="41">
        <v>0.94</v>
      </c>
      <c r="M22" s="41">
        <v>0.96</v>
      </c>
      <c r="N22" s="40">
        <v>405</v>
      </c>
    </row>
    <row r="23" spans="1:14" x14ac:dyDescent="0.2">
      <c r="A23" s="42" t="s">
        <v>16</v>
      </c>
      <c r="B23" s="41">
        <v>1.141</v>
      </c>
      <c r="C23" s="41">
        <v>1.0940000000000001</v>
      </c>
      <c r="D23" s="41">
        <v>1.1180000000000001</v>
      </c>
      <c r="E23" s="41">
        <v>1.306</v>
      </c>
      <c r="F23" s="41">
        <v>1.224</v>
      </c>
      <c r="G23" s="41">
        <v>1.2889999999999999</v>
      </c>
      <c r="H23" s="41">
        <v>4.9000000000000002E-2</v>
      </c>
      <c r="I23" s="41">
        <v>4.7E-2</v>
      </c>
      <c r="J23" s="41">
        <v>4.8000000000000001E-2</v>
      </c>
      <c r="K23" s="41">
        <v>4.7E-2</v>
      </c>
      <c r="L23" s="41">
        <v>4.5999999999999999E-2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9D9BF-FF92-AF40-8549-3E25CD39C095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0.63900000000000001</v>
      </c>
      <c r="C2" s="47">
        <v>0.64700000000000002</v>
      </c>
      <c r="D2" s="47">
        <v>0.66200000000000003</v>
      </c>
      <c r="E2" s="47">
        <v>4.7E-2</v>
      </c>
      <c r="F2" s="47">
        <v>4.7E-2</v>
      </c>
      <c r="G2" s="47">
        <v>4.7E-2</v>
      </c>
      <c r="H2" s="47">
        <v>4.8000000000000001E-2</v>
      </c>
      <c r="I2" s="47">
        <v>4.7E-2</v>
      </c>
      <c r="J2" s="47">
        <v>4.7E-2</v>
      </c>
      <c r="K2" s="47">
        <v>4.5999999999999999E-2</v>
      </c>
      <c r="L2" s="47">
        <v>0.05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4.8000000000000001E-2</v>
      </c>
      <c r="F3" s="47">
        <v>4.9000000000000002E-2</v>
      </c>
      <c r="G3" s="47">
        <v>4.8000000000000001E-2</v>
      </c>
      <c r="H3" s="47">
        <v>4.5999999999999999E-2</v>
      </c>
      <c r="I3" s="47">
        <v>4.5999999999999999E-2</v>
      </c>
      <c r="J3" s="47">
        <v>4.7E-2</v>
      </c>
      <c r="K3" s="47">
        <v>4.7E-2</v>
      </c>
      <c r="L3" s="47">
        <v>5.6000000000000001E-2</v>
      </c>
      <c r="M3" s="47">
        <v>4.8000000000000001E-2</v>
      </c>
      <c r="N3" s="40">
        <v>405</v>
      </c>
      <c r="P3" s="46">
        <v>0</v>
      </c>
      <c r="Q3" s="44">
        <f>B2</f>
        <v>0.63900000000000001</v>
      </c>
      <c r="R3" s="44">
        <f>C2</f>
        <v>0.64700000000000002</v>
      </c>
      <c r="S3" s="44">
        <f>D2</f>
        <v>0.66200000000000003</v>
      </c>
    </row>
    <row r="4" spans="1:19" x14ac:dyDescent="0.2">
      <c r="P4" s="45">
        <v>120</v>
      </c>
      <c r="Q4" s="44">
        <f>E6</f>
        <v>0.73699999999999999</v>
      </c>
      <c r="R4" s="44">
        <f>F6</f>
        <v>0.751</v>
      </c>
      <c r="S4" s="44">
        <f>G6</f>
        <v>0.749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0.877</v>
      </c>
      <c r="R5" s="44">
        <f>I10</f>
        <v>0.85599999999999998</v>
      </c>
      <c r="S5" s="44">
        <f>J10</f>
        <v>0.86899999999999999</v>
      </c>
    </row>
    <row r="6" spans="1:19" x14ac:dyDescent="0.2">
      <c r="A6" s="42" t="s">
        <v>17</v>
      </c>
      <c r="B6" s="41">
        <v>0.63700000000000001</v>
      </c>
      <c r="C6" s="41">
        <v>0.64400000000000002</v>
      </c>
      <c r="D6" s="41">
        <v>0.66400000000000003</v>
      </c>
      <c r="E6" s="41">
        <v>0.73699999999999999</v>
      </c>
      <c r="F6" s="41">
        <v>0.751</v>
      </c>
      <c r="G6" s="41">
        <v>0.749</v>
      </c>
      <c r="H6" s="41">
        <v>4.8000000000000001E-2</v>
      </c>
      <c r="I6" s="41">
        <v>4.7E-2</v>
      </c>
      <c r="J6" s="41">
        <v>4.7E-2</v>
      </c>
      <c r="K6" s="41">
        <v>4.5999999999999999E-2</v>
      </c>
      <c r="L6" s="41">
        <v>0.05</v>
      </c>
      <c r="M6" s="41">
        <v>4.7E-2</v>
      </c>
      <c r="N6" s="40">
        <v>405</v>
      </c>
      <c r="P6" s="45">
        <v>360</v>
      </c>
      <c r="Q6" s="44">
        <f>K14</f>
        <v>1.091</v>
      </c>
      <c r="R6" s="44">
        <f>L14</f>
        <v>1.0149999999999999</v>
      </c>
      <c r="S6" s="44">
        <f>M14</f>
        <v>1.0880000000000001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4.8000000000000001E-2</v>
      </c>
      <c r="F7" s="41">
        <v>4.9000000000000002E-2</v>
      </c>
      <c r="G7" s="41">
        <v>4.8000000000000001E-2</v>
      </c>
      <c r="H7" s="41">
        <v>4.5999999999999999E-2</v>
      </c>
      <c r="I7" s="41">
        <v>4.5999999999999999E-2</v>
      </c>
      <c r="J7" s="41">
        <v>4.7E-2</v>
      </c>
      <c r="K7" s="41">
        <v>4.7E-2</v>
      </c>
      <c r="L7" s="41">
        <v>5.6000000000000001E-2</v>
      </c>
      <c r="M7" s="41">
        <v>4.8000000000000001E-2</v>
      </c>
      <c r="N7" s="40">
        <v>405</v>
      </c>
      <c r="P7" s="46">
        <v>480</v>
      </c>
      <c r="Q7" s="44">
        <f>B19</f>
        <v>1.294</v>
      </c>
      <c r="R7" s="44">
        <f>C19</f>
        <v>1.165</v>
      </c>
      <c r="S7" s="44">
        <f>D19</f>
        <v>1.3089999999999999</v>
      </c>
    </row>
    <row r="8" spans="1:19" x14ac:dyDescent="0.2">
      <c r="P8" s="45">
        <v>600</v>
      </c>
      <c r="Q8" s="44">
        <f>E23</f>
        <v>1.613</v>
      </c>
      <c r="R8" s="44">
        <f>F23</f>
        <v>1.425</v>
      </c>
      <c r="S8" s="44">
        <f>G23</f>
        <v>1.56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0.63800000000000001</v>
      </c>
      <c r="C10" s="41">
        <v>0.64300000000000002</v>
      </c>
      <c r="D10" s="41">
        <v>0.66400000000000003</v>
      </c>
      <c r="E10" s="41">
        <v>0.73799999999999999</v>
      </c>
      <c r="F10" s="41">
        <v>0.753</v>
      </c>
      <c r="G10" s="41">
        <v>0.749</v>
      </c>
      <c r="H10" s="41">
        <v>0.877</v>
      </c>
      <c r="I10" s="41">
        <v>0.85599999999999998</v>
      </c>
      <c r="J10" s="41">
        <v>0.86899999999999999</v>
      </c>
      <c r="K10" s="41">
        <v>4.5999999999999999E-2</v>
      </c>
      <c r="L10" s="41">
        <v>0.05</v>
      </c>
      <c r="M10" s="41">
        <v>4.7E-2</v>
      </c>
      <c r="N10" s="40">
        <v>405</v>
      </c>
      <c r="P10" s="38" t="s">
        <v>20</v>
      </c>
      <c r="Q10" s="38">
        <f>SLOPE(Q3:Q8,$P$3:$P$8)</f>
        <v>1.6083333333333334E-3</v>
      </c>
      <c r="R10" s="38">
        <f>SLOPE(R3:R8,$P$3:$P$8)</f>
        <v>1.2597619047619048E-3</v>
      </c>
      <c r="S10" s="38">
        <f>SLOPE(S3:S8,$P$3:$P$8)</f>
        <v>1.5211904761904761E-3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4.8000000000000001E-2</v>
      </c>
      <c r="F11" s="41">
        <v>4.9000000000000002E-2</v>
      </c>
      <c r="G11" s="41">
        <v>4.8000000000000001E-2</v>
      </c>
      <c r="H11" s="41">
        <v>4.5999999999999999E-2</v>
      </c>
      <c r="I11" s="41">
        <v>4.5999999999999999E-2</v>
      </c>
      <c r="J11" s="41">
        <v>4.7E-2</v>
      </c>
      <c r="K11" s="41">
        <v>4.7E-2</v>
      </c>
      <c r="L11" s="41">
        <v>5.6000000000000001E-2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1.4811437634721896E-4</v>
      </c>
    </row>
    <row r="12" spans="1:19" x14ac:dyDescent="0.2">
      <c r="P12" s="38" t="s">
        <v>18</v>
      </c>
      <c r="Q12" s="38">
        <f>AVERAGE(Q10:S10)</f>
        <v>1.4630952380952382E-3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0.63500000000000001</v>
      </c>
      <c r="C14" s="41">
        <v>0.64200000000000002</v>
      </c>
      <c r="D14" s="41">
        <v>0.66400000000000003</v>
      </c>
      <c r="E14" s="41">
        <v>0.73799999999999999</v>
      </c>
      <c r="F14" s="41">
        <v>0.754</v>
      </c>
      <c r="G14" s="41">
        <v>0.75</v>
      </c>
      <c r="H14" s="41">
        <v>0.879</v>
      </c>
      <c r="I14" s="41">
        <v>0.85499999999999998</v>
      </c>
      <c r="J14" s="41">
        <v>0.91900000000000004</v>
      </c>
      <c r="K14" s="41">
        <v>1.091</v>
      </c>
      <c r="L14" s="41">
        <v>1.0149999999999999</v>
      </c>
      <c r="M14" s="41">
        <v>1.0880000000000001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4.8000000000000001E-2</v>
      </c>
      <c r="D15" s="41">
        <v>4.7E-2</v>
      </c>
      <c r="E15" s="41">
        <v>4.8000000000000001E-2</v>
      </c>
      <c r="F15" s="41">
        <v>4.8000000000000001E-2</v>
      </c>
      <c r="G15" s="41">
        <v>4.7E-2</v>
      </c>
      <c r="H15" s="41">
        <v>4.5999999999999999E-2</v>
      </c>
      <c r="I15" s="41">
        <v>4.5999999999999999E-2</v>
      </c>
      <c r="J15" s="41">
        <v>4.7E-2</v>
      </c>
      <c r="K15" s="41">
        <v>4.7E-2</v>
      </c>
      <c r="L15" s="41">
        <v>5.6000000000000001E-2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0.63700000000000001</v>
      </c>
      <c r="C18" s="41">
        <v>0.63900000000000001</v>
      </c>
      <c r="D18" s="41">
        <v>0.66300000000000003</v>
      </c>
      <c r="E18" s="41">
        <v>0.74199999999999999</v>
      </c>
      <c r="F18" s="41">
        <v>0.75900000000000001</v>
      </c>
      <c r="G18" s="41">
        <v>0.752</v>
      </c>
      <c r="H18" s="41">
        <v>0.88300000000000001</v>
      </c>
      <c r="I18" s="41">
        <v>0.85499999999999998</v>
      </c>
      <c r="J18" s="41">
        <v>0.91900000000000004</v>
      </c>
      <c r="K18" s="41">
        <v>1.0960000000000001</v>
      </c>
      <c r="L18" s="41">
        <v>1.0189999999999999</v>
      </c>
      <c r="M18" s="41">
        <v>1.089</v>
      </c>
      <c r="N18" s="40">
        <v>405</v>
      </c>
    </row>
    <row r="19" spans="1:14" x14ac:dyDescent="0.2">
      <c r="A19" s="42" t="s">
        <v>16</v>
      </c>
      <c r="B19" s="41">
        <v>1.294</v>
      </c>
      <c r="C19" s="41">
        <v>1.165</v>
      </c>
      <c r="D19" s="41">
        <v>1.3089999999999999</v>
      </c>
      <c r="E19" s="41">
        <v>4.8000000000000001E-2</v>
      </c>
      <c r="F19" s="41">
        <v>4.9000000000000002E-2</v>
      </c>
      <c r="G19" s="41">
        <v>4.7E-2</v>
      </c>
      <c r="H19" s="41">
        <v>4.5999999999999999E-2</v>
      </c>
      <c r="I19" s="41">
        <v>4.5999999999999999E-2</v>
      </c>
      <c r="J19" s="41">
        <v>4.7E-2</v>
      </c>
      <c r="K19" s="41">
        <v>4.7E-2</v>
      </c>
      <c r="L19" s="41">
        <v>5.6000000000000001E-2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0.63600000000000001</v>
      </c>
      <c r="C22" s="41">
        <v>0.64</v>
      </c>
      <c r="D22" s="41">
        <v>0.66700000000000004</v>
      </c>
      <c r="E22" s="41">
        <v>0.74199999999999999</v>
      </c>
      <c r="F22" s="41">
        <v>0.76100000000000001</v>
      </c>
      <c r="G22" s="41">
        <v>0.752</v>
      </c>
      <c r="H22" s="41">
        <v>0.88800000000000001</v>
      </c>
      <c r="I22" s="41">
        <v>0.86</v>
      </c>
      <c r="J22" s="41">
        <v>0.91900000000000004</v>
      </c>
      <c r="K22" s="41">
        <v>1.097</v>
      </c>
      <c r="L22" s="41">
        <v>1.0189999999999999</v>
      </c>
      <c r="M22" s="41">
        <v>1.0900000000000001</v>
      </c>
      <c r="N22" s="40">
        <v>405</v>
      </c>
    </row>
    <row r="23" spans="1:14" x14ac:dyDescent="0.2">
      <c r="A23" s="42" t="s">
        <v>16</v>
      </c>
      <c r="B23" s="41">
        <v>1.319</v>
      </c>
      <c r="C23" s="41">
        <v>1.165</v>
      </c>
      <c r="D23" s="41">
        <v>1.3129999999999999</v>
      </c>
      <c r="E23" s="41">
        <v>1.613</v>
      </c>
      <c r="F23" s="41">
        <v>1.425</v>
      </c>
      <c r="G23" s="41">
        <v>1.56</v>
      </c>
      <c r="H23" s="41">
        <v>4.5999999999999999E-2</v>
      </c>
      <c r="I23" s="41">
        <v>4.5999999999999999E-2</v>
      </c>
      <c r="J23" s="41">
        <v>4.7E-2</v>
      </c>
      <c r="K23" s="41">
        <v>4.7E-2</v>
      </c>
      <c r="L23" s="41">
        <v>5.6000000000000001E-2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9670D-82AC-5040-86DB-491C7652C96B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0.65900000000000003</v>
      </c>
      <c r="C2" s="47">
        <v>0.67</v>
      </c>
      <c r="D2" s="47">
        <v>0.66900000000000004</v>
      </c>
      <c r="E2" s="47">
        <v>4.5999999999999999E-2</v>
      </c>
      <c r="F2" s="47">
        <v>4.5999999999999999E-2</v>
      </c>
      <c r="G2" s="47">
        <v>4.7E-2</v>
      </c>
      <c r="H2" s="47">
        <v>4.5999999999999999E-2</v>
      </c>
      <c r="I2" s="47">
        <v>4.8000000000000001E-2</v>
      </c>
      <c r="J2" s="47">
        <v>4.8000000000000001E-2</v>
      </c>
      <c r="K2" s="47">
        <v>4.7E-2</v>
      </c>
      <c r="L2" s="47">
        <v>0.05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4.5999999999999999E-2</v>
      </c>
      <c r="K3" s="47">
        <v>4.7E-2</v>
      </c>
      <c r="L3" s="47">
        <v>4.7E-2</v>
      </c>
      <c r="M3" s="47">
        <v>4.8000000000000001E-2</v>
      </c>
      <c r="N3" s="40">
        <v>405</v>
      </c>
      <c r="P3" s="46">
        <v>0</v>
      </c>
      <c r="Q3" s="44">
        <f>B2</f>
        <v>0.65900000000000003</v>
      </c>
      <c r="R3" s="44">
        <f>C2</f>
        <v>0.67</v>
      </c>
      <c r="S3" s="44">
        <f>D2</f>
        <v>0.66900000000000004</v>
      </c>
    </row>
    <row r="4" spans="1:19" x14ac:dyDescent="0.2">
      <c r="P4" s="45">
        <v>120</v>
      </c>
      <c r="Q4" s="44">
        <f>E6</f>
        <v>0.78</v>
      </c>
      <c r="R4" s="44">
        <f>F6</f>
        <v>0.79300000000000004</v>
      </c>
      <c r="S4" s="44">
        <f>G6</f>
        <v>0.81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0.90900000000000003</v>
      </c>
      <c r="R5" s="44">
        <f>I10</f>
        <v>0.92500000000000004</v>
      </c>
      <c r="S5" s="44">
        <f>J10</f>
        <v>0.94499999999999995</v>
      </c>
    </row>
    <row r="6" spans="1:19" x14ac:dyDescent="0.2">
      <c r="A6" s="42" t="s">
        <v>17</v>
      </c>
      <c r="B6" s="41">
        <v>0.65800000000000003</v>
      </c>
      <c r="C6" s="41">
        <v>0.66600000000000004</v>
      </c>
      <c r="D6" s="41">
        <v>0.66100000000000003</v>
      </c>
      <c r="E6" s="41">
        <v>0.78</v>
      </c>
      <c r="F6" s="41">
        <v>0.79300000000000004</v>
      </c>
      <c r="G6" s="41">
        <v>0.81</v>
      </c>
      <c r="H6" s="41">
        <v>4.5999999999999999E-2</v>
      </c>
      <c r="I6" s="41">
        <v>4.8000000000000001E-2</v>
      </c>
      <c r="J6" s="41">
        <v>4.7E-2</v>
      </c>
      <c r="K6" s="41">
        <v>4.7E-2</v>
      </c>
      <c r="L6" s="41">
        <v>0.05</v>
      </c>
      <c r="M6" s="41">
        <v>4.8000000000000001E-2</v>
      </c>
      <c r="N6" s="40">
        <v>405</v>
      </c>
      <c r="P6" s="45">
        <v>360</v>
      </c>
      <c r="Q6" s="44">
        <f>K14</f>
        <v>1.0760000000000001</v>
      </c>
      <c r="R6" s="44">
        <f>L14</f>
        <v>1.0780000000000001</v>
      </c>
      <c r="S6" s="44">
        <f>M14</f>
        <v>1.123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4.5999999999999999E-2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1.337</v>
      </c>
      <c r="R7" s="44">
        <f>C19</f>
        <v>1.3</v>
      </c>
      <c r="S7" s="44">
        <f>D19</f>
        <v>1.3340000000000001</v>
      </c>
    </row>
    <row r="8" spans="1:19" x14ac:dyDescent="0.2">
      <c r="P8" s="45">
        <v>600</v>
      </c>
      <c r="Q8" s="44">
        <f>E23</f>
        <v>1.633</v>
      </c>
      <c r="R8" s="44">
        <f>F23</f>
        <v>1.631</v>
      </c>
      <c r="S8" s="44">
        <f>G23</f>
        <v>1.6719999999999999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0.66600000000000004</v>
      </c>
      <c r="C10" s="41">
        <v>0.66700000000000004</v>
      </c>
      <c r="D10" s="41">
        <v>0.66100000000000003</v>
      </c>
      <c r="E10" s="41">
        <v>0.77900000000000003</v>
      </c>
      <c r="F10" s="41">
        <v>0.79200000000000004</v>
      </c>
      <c r="G10" s="41">
        <v>0.80700000000000005</v>
      </c>
      <c r="H10" s="41">
        <v>0.90900000000000003</v>
      </c>
      <c r="I10" s="41">
        <v>0.92500000000000004</v>
      </c>
      <c r="J10" s="41">
        <v>0.94499999999999995</v>
      </c>
      <c r="K10" s="41">
        <v>4.7E-2</v>
      </c>
      <c r="L10" s="41">
        <v>0.05</v>
      </c>
      <c r="M10" s="41">
        <v>4.8000000000000001E-2</v>
      </c>
      <c r="N10" s="40">
        <v>405</v>
      </c>
      <c r="P10" s="38" t="s">
        <v>20</v>
      </c>
      <c r="Q10" s="38">
        <f>SLOPE(Q3:Q8,$P$3:$P$8)</f>
        <v>1.5971428571428571E-3</v>
      </c>
      <c r="R10" s="38">
        <f>SLOPE(R3:R8,$P$3:$P$8)</f>
        <v>1.5426190476190477E-3</v>
      </c>
      <c r="S10" s="38">
        <f>SLOPE(S3:S8,$P$3:$P$8)</f>
        <v>1.6107142857142856E-3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4.7E-2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4.5999999999999999E-2</v>
      </c>
      <c r="L11" s="41">
        <v>4.7E-2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2.9427860815721304E-5</v>
      </c>
    </row>
    <row r="12" spans="1:19" x14ac:dyDescent="0.2">
      <c r="P12" s="38" t="s">
        <v>18</v>
      </c>
      <c r="Q12" s="38">
        <f>AVERAGE(Q10:S10)</f>
        <v>1.5834920634920635E-3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0.67900000000000005</v>
      </c>
      <c r="C14" s="41">
        <v>0.66500000000000004</v>
      </c>
      <c r="D14" s="41">
        <v>0.66</v>
      </c>
      <c r="E14" s="41">
        <v>0.78</v>
      </c>
      <c r="F14" s="41">
        <v>0.79100000000000004</v>
      </c>
      <c r="G14" s="41">
        <v>0.80800000000000005</v>
      </c>
      <c r="H14" s="41">
        <v>0.90900000000000003</v>
      </c>
      <c r="I14" s="41">
        <v>0.92300000000000004</v>
      </c>
      <c r="J14" s="41">
        <v>0.94399999999999995</v>
      </c>
      <c r="K14" s="41">
        <v>1.0760000000000001</v>
      </c>
      <c r="L14" s="41">
        <v>1.0780000000000001</v>
      </c>
      <c r="M14" s="41">
        <v>1.123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4.5999999999999999E-2</v>
      </c>
      <c r="K15" s="41">
        <v>4.5999999999999999E-2</v>
      </c>
      <c r="L15" s="41">
        <v>4.7E-2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0.69</v>
      </c>
      <c r="C18" s="41">
        <v>0.66500000000000004</v>
      </c>
      <c r="D18" s="41">
        <v>0.65900000000000003</v>
      </c>
      <c r="E18" s="41">
        <v>0.78100000000000003</v>
      </c>
      <c r="F18" s="41">
        <v>0.79200000000000004</v>
      </c>
      <c r="G18" s="41">
        <v>0.80900000000000005</v>
      </c>
      <c r="H18" s="41">
        <v>0.90900000000000003</v>
      </c>
      <c r="I18" s="41">
        <v>0.92100000000000004</v>
      </c>
      <c r="J18" s="41">
        <v>0.94199999999999995</v>
      </c>
      <c r="K18" s="41">
        <v>1.073</v>
      </c>
      <c r="L18" s="41">
        <v>1.075</v>
      </c>
      <c r="M18" s="41">
        <v>1.1220000000000001</v>
      </c>
      <c r="N18" s="40">
        <v>405</v>
      </c>
    </row>
    <row r="19" spans="1:14" x14ac:dyDescent="0.2">
      <c r="A19" s="42" t="s">
        <v>16</v>
      </c>
      <c r="B19" s="41">
        <v>1.337</v>
      </c>
      <c r="C19" s="41">
        <v>1.3</v>
      </c>
      <c r="D19" s="41">
        <v>1.3340000000000001</v>
      </c>
      <c r="E19" s="41">
        <v>4.7E-2</v>
      </c>
      <c r="F19" s="41">
        <v>4.7E-2</v>
      </c>
      <c r="G19" s="41">
        <v>4.7E-2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0.7</v>
      </c>
      <c r="C22" s="41">
        <v>0.66500000000000004</v>
      </c>
      <c r="D22" s="41">
        <v>0.65800000000000003</v>
      </c>
      <c r="E22" s="41">
        <v>0.78200000000000003</v>
      </c>
      <c r="F22" s="41">
        <v>0.79100000000000004</v>
      </c>
      <c r="G22" s="41">
        <v>0.81100000000000005</v>
      </c>
      <c r="H22" s="41">
        <v>0.90900000000000003</v>
      </c>
      <c r="I22" s="41">
        <v>0.92200000000000004</v>
      </c>
      <c r="J22" s="41">
        <v>0.94299999999999995</v>
      </c>
      <c r="K22" s="41">
        <v>1.071</v>
      </c>
      <c r="L22" s="41">
        <v>1.0740000000000001</v>
      </c>
      <c r="M22" s="41">
        <v>1.123</v>
      </c>
      <c r="N22" s="40">
        <v>405</v>
      </c>
    </row>
    <row r="23" spans="1:14" x14ac:dyDescent="0.2">
      <c r="A23" s="42" t="s">
        <v>16</v>
      </c>
      <c r="B23" s="41">
        <v>1.343</v>
      </c>
      <c r="C23" s="41">
        <v>1.2989999999999999</v>
      </c>
      <c r="D23" s="41">
        <v>1.335</v>
      </c>
      <c r="E23" s="41">
        <v>1.633</v>
      </c>
      <c r="F23" s="41">
        <v>1.631</v>
      </c>
      <c r="G23" s="41">
        <v>1.6719999999999999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38569-DE31-2846-A44A-46388C6DC2BC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0.67700000000000005</v>
      </c>
      <c r="C2" s="47">
        <v>0.67</v>
      </c>
      <c r="D2" s="47">
        <v>0.69899999999999995</v>
      </c>
      <c r="E2" s="47">
        <v>4.7E-2</v>
      </c>
      <c r="F2" s="47">
        <v>4.5999999999999999E-2</v>
      </c>
      <c r="G2" s="47">
        <v>4.8000000000000001E-2</v>
      </c>
      <c r="H2" s="47">
        <v>4.8000000000000001E-2</v>
      </c>
      <c r="I2" s="47">
        <v>4.9000000000000002E-2</v>
      </c>
      <c r="J2" s="47">
        <v>4.8000000000000001E-2</v>
      </c>
      <c r="K2" s="47">
        <v>4.9000000000000002E-2</v>
      </c>
      <c r="L2" s="47">
        <v>4.5999999999999999E-2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4.5999999999999999E-2</v>
      </c>
      <c r="F3" s="47">
        <v>4.7E-2</v>
      </c>
      <c r="G3" s="47">
        <v>4.7E-2</v>
      </c>
      <c r="H3" s="47">
        <v>4.9000000000000002E-2</v>
      </c>
      <c r="I3" s="47">
        <v>4.8000000000000001E-2</v>
      </c>
      <c r="J3" s="47">
        <v>4.8000000000000001E-2</v>
      </c>
      <c r="K3" s="47">
        <v>4.8000000000000001E-2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0.67700000000000005</v>
      </c>
      <c r="R3" s="44">
        <f>C2</f>
        <v>0.67</v>
      </c>
      <c r="S3" s="44">
        <f>D2</f>
        <v>0.69899999999999995</v>
      </c>
    </row>
    <row r="4" spans="1:19" x14ac:dyDescent="0.2">
      <c r="P4" s="45">
        <v>120</v>
      </c>
      <c r="Q4" s="44">
        <f>E6</f>
        <v>0.80900000000000005</v>
      </c>
      <c r="R4" s="44">
        <f>F6</f>
        <v>0.78500000000000003</v>
      </c>
      <c r="S4" s="44">
        <f>G6</f>
        <v>0.79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0.997</v>
      </c>
      <c r="R5" s="44">
        <f>I10</f>
        <v>0.92100000000000004</v>
      </c>
      <c r="S5" s="44">
        <f>J10</f>
        <v>0.88100000000000001</v>
      </c>
    </row>
    <row r="6" spans="1:19" x14ac:dyDescent="0.2">
      <c r="A6" s="42" t="s">
        <v>17</v>
      </c>
      <c r="B6" s="41">
        <v>0.67800000000000005</v>
      </c>
      <c r="C6" s="41">
        <v>0.66900000000000004</v>
      </c>
      <c r="D6" s="41">
        <v>0.89900000000000002</v>
      </c>
      <c r="E6" s="41">
        <v>0.80900000000000005</v>
      </c>
      <c r="F6" s="41">
        <v>0.78500000000000003</v>
      </c>
      <c r="G6" s="41">
        <v>0.79</v>
      </c>
      <c r="H6" s="41">
        <v>4.8000000000000001E-2</v>
      </c>
      <c r="I6" s="41">
        <v>4.9000000000000002E-2</v>
      </c>
      <c r="J6" s="41">
        <v>4.8000000000000001E-2</v>
      </c>
      <c r="K6" s="41">
        <v>4.9000000000000002E-2</v>
      </c>
      <c r="L6" s="41">
        <v>4.5999999999999999E-2</v>
      </c>
      <c r="M6" s="41">
        <v>4.9000000000000002E-2</v>
      </c>
      <c r="N6" s="40">
        <v>405</v>
      </c>
      <c r="P6" s="45">
        <v>360</v>
      </c>
      <c r="Q6" s="44">
        <f>K14</f>
        <v>1.2589999999999999</v>
      </c>
      <c r="R6" s="44">
        <f>L14</f>
        <v>1.123</v>
      </c>
      <c r="S6" s="44">
        <f>M14</f>
        <v>1.04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4.5999999999999999E-2</v>
      </c>
      <c r="F7" s="41">
        <v>4.7E-2</v>
      </c>
      <c r="G7" s="41">
        <v>4.7E-2</v>
      </c>
      <c r="H7" s="41">
        <v>4.9000000000000002E-2</v>
      </c>
      <c r="I7" s="41">
        <v>4.8000000000000001E-2</v>
      </c>
      <c r="J7" s="41">
        <v>4.8000000000000001E-2</v>
      </c>
      <c r="K7" s="41">
        <v>4.8000000000000001E-2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1.5589999999999999</v>
      </c>
      <c r="R7" s="44">
        <f>C19</f>
        <v>1.3819999999999999</v>
      </c>
      <c r="S7" s="44">
        <f>D19</f>
        <v>1.3480000000000001</v>
      </c>
    </row>
    <row r="8" spans="1:19" x14ac:dyDescent="0.2">
      <c r="P8" s="45">
        <v>600</v>
      </c>
      <c r="Q8" s="44">
        <f>E23</f>
        <v>2.0590000000000002</v>
      </c>
      <c r="R8" s="44">
        <f>F23</f>
        <v>1.5629999999999999</v>
      </c>
      <c r="S8" s="44">
        <f>G23</f>
        <v>1.4830000000000001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0.67600000000000005</v>
      </c>
      <c r="C10" s="41">
        <v>0.66900000000000004</v>
      </c>
      <c r="D10" s="41">
        <v>0.89800000000000002</v>
      </c>
      <c r="E10" s="41">
        <v>0.80700000000000005</v>
      </c>
      <c r="F10" s="41">
        <v>0.78200000000000003</v>
      </c>
      <c r="G10" s="41">
        <v>0.78500000000000003</v>
      </c>
      <c r="H10" s="41">
        <v>0.997</v>
      </c>
      <c r="I10" s="41">
        <v>0.92100000000000004</v>
      </c>
      <c r="J10" s="41">
        <v>0.88100000000000001</v>
      </c>
      <c r="K10" s="41">
        <v>4.9000000000000002E-2</v>
      </c>
      <c r="L10" s="41">
        <v>4.5999999999999999E-2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2.2433333333333337E-3</v>
      </c>
      <c r="R10" s="38">
        <f>SLOPE(R3:R8,$P$3:$P$8)</f>
        <v>1.5376190476190472E-3</v>
      </c>
      <c r="S10" s="38">
        <f>SLOPE(S3:S8,$P$3:$P$8)</f>
        <v>1.3697619047619051E-3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4.5999999999999999E-2</v>
      </c>
      <c r="F11" s="41">
        <v>4.7E-2</v>
      </c>
      <c r="G11" s="41">
        <v>4.7E-2</v>
      </c>
      <c r="H11" s="41">
        <v>4.9000000000000002E-2</v>
      </c>
      <c r="I11" s="41">
        <v>4.8000000000000001E-2</v>
      </c>
      <c r="J11" s="41">
        <v>4.8000000000000001E-2</v>
      </c>
      <c r="K11" s="41">
        <v>4.8000000000000001E-2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3.7849639867444434E-4</v>
      </c>
    </row>
    <row r="12" spans="1:19" x14ac:dyDescent="0.2">
      <c r="P12" s="38" t="s">
        <v>18</v>
      </c>
      <c r="Q12" s="38">
        <f>AVERAGE(Q10:S10)</f>
        <v>1.7169047619047622E-3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0.67800000000000005</v>
      </c>
      <c r="C14" s="41">
        <v>0.67100000000000004</v>
      </c>
      <c r="D14" s="41">
        <v>0.9</v>
      </c>
      <c r="E14" s="41">
        <v>0.81200000000000006</v>
      </c>
      <c r="F14" s="41">
        <v>0.78400000000000003</v>
      </c>
      <c r="G14" s="41">
        <v>0.78500000000000003</v>
      </c>
      <c r="H14" s="41">
        <v>1.008</v>
      </c>
      <c r="I14" s="41">
        <v>0.92</v>
      </c>
      <c r="J14" s="41">
        <v>0.878</v>
      </c>
      <c r="K14" s="41">
        <v>1.2589999999999999</v>
      </c>
      <c r="L14" s="41">
        <v>1.123</v>
      </c>
      <c r="M14" s="41">
        <v>1.04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4.5999999999999999E-2</v>
      </c>
      <c r="F15" s="41">
        <v>4.7E-2</v>
      </c>
      <c r="G15" s="41">
        <v>4.7E-2</v>
      </c>
      <c r="H15" s="41">
        <v>4.9000000000000002E-2</v>
      </c>
      <c r="I15" s="41">
        <v>4.8000000000000001E-2</v>
      </c>
      <c r="J15" s="41">
        <v>4.8000000000000001E-2</v>
      </c>
      <c r="K15" s="41">
        <v>4.8000000000000001E-2</v>
      </c>
      <c r="L15" s="41">
        <v>4.7E-2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0.68</v>
      </c>
      <c r="C18" s="41">
        <v>0.67200000000000004</v>
      </c>
      <c r="D18" s="41">
        <v>0.90200000000000002</v>
      </c>
      <c r="E18" s="41">
        <v>0.81599999999999995</v>
      </c>
      <c r="F18" s="41">
        <v>0.78500000000000003</v>
      </c>
      <c r="G18" s="41">
        <v>0.78600000000000003</v>
      </c>
      <c r="H18" s="41">
        <v>1.046</v>
      </c>
      <c r="I18" s="41">
        <v>0.92400000000000004</v>
      </c>
      <c r="J18" s="41">
        <v>0.88</v>
      </c>
      <c r="K18" s="41">
        <v>1.26</v>
      </c>
      <c r="L18" s="41">
        <v>1.121</v>
      </c>
      <c r="M18" s="41">
        <v>1.0349999999999999</v>
      </c>
      <c r="N18" s="40">
        <v>405</v>
      </c>
    </row>
    <row r="19" spans="1:14" x14ac:dyDescent="0.2">
      <c r="A19" s="42" t="s">
        <v>16</v>
      </c>
      <c r="B19" s="41">
        <v>1.5589999999999999</v>
      </c>
      <c r="C19" s="41">
        <v>1.3819999999999999</v>
      </c>
      <c r="D19" s="41">
        <v>1.3480000000000001</v>
      </c>
      <c r="E19" s="41">
        <v>4.5999999999999999E-2</v>
      </c>
      <c r="F19" s="41">
        <v>4.7E-2</v>
      </c>
      <c r="G19" s="41">
        <v>4.7E-2</v>
      </c>
      <c r="H19" s="41">
        <v>4.9000000000000002E-2</v>
      </c>
      <c r="I19" s="41">
        <v>4.8000000000000001E-2</v>
      </c>
      <c r="J19" s="41">
        <v>4.8000000000000001E-2</v>
      </c>
      <c r="K19" s="41">
        <v>4.8000000000000001E-2</v>
      </c>
      <c r="L19" s="41">
        <v>4.7E-2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0.68300000000000005</v>
      </c>
      <c r="C22" s="41">
        <v>0.67200000000000004</v>
      </c>
      <c r="D22" s="41">
        <v>0.90500000000000003</v>
      </c>
      <c r="E22" s="41">
        <v>0.81799999999999995</v>
      </c>
      <c r="F22" s="41">
        <v>0.78900000000000003</v>
      </c>
      <c r="G22" s="41">
        <v>0.78700000000000003</v>
      </c>
      <c r="H22" s="41">
        <v>1.071</v>
      </c>
      <c r="I22" s="41">
        <v>0.92900000000000005</v>
      </c>
      <c r="J22" s="41">
        <v>0.88200000000000001</v>
      </c>
      <c r="K22" s="41">
        <v>1.26</v>
      </c>
      <c r="L22" s="41">
        <v>1.121</v>
      </c>
      <c r="M22" s="41">
        <v>1.034</v>
      </c>
      <c r="N22" s="40">
        <v>405</v>
      </c>
    </row>
    <row r="23" spans="1:14" x14ac:dyDescent="0.2">
      <c r="A23" s="42" t="s">
        <v>16</v>
      </c>
      <c r="B23" s="41">
        <v>1.5620000000000001</v>
      </c>
      <c r="C23" s="41">
        <v>1.383</v>
      </c>
      <c r="D23" s="41">
        <v>1.1779999999999999</v>
      </c>
      <c r="E23" s="41">
        <v>2.0590000000000002</v>
      </c>
      <c r="F23" s="41">
        <v>1.5629999999999999</v>
      </c>
      <c r="G23" s="41">
        <v>1.4830000000000001</v>
      </c>
      <c r="H23" s="41">
        <v>4.9000000000000002E-2</v>
      </c>
      <c r="I23" s="41">
        <v>4.8000000000000001E-2</v>
      </c>
      <c r="J23" s="41">
        <v>4.8000000000000001E-2</v>
      </c>
      <c r="K23" s="41">
        <v>4.8000000000000001E-2</v>
      </c>
      <c r="L23" s="41">
        <v>4.7E-2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FD021-30B5-CD4F-865F-878AD4273037}">
  <dimension ref="A1:S23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0.65600000000000003</v>
      </c>
      <c r="C2" s="47">
        <v>0.66600000000000004</v>
      </c>
      <c r="D2" s="47">
        <v>0.67</v>
      </c>
      <c r="E2" s="47">
        <v>4.5999999999999999E-2</v>
      </c>
      <c r="F2" s="47">
        <v>4.5999999999999999E-2</v>
      </c>
      <c r="G2" s="47">
        <v>4.8000000000000001E-2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4.7E-2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4.5999999999999999E-2</v>
      </c>
      <c r="D3" s="47">
        <v>4.8000000000000001E-2</v>
      </c>
      <c r="E3" s="47">
        <v>4.7E-2</v>
      </c>
      <c r="F3" s="47">
        <v>4.5999999999999999E-2</v>
      </c>
      <c r="G3" s="47">
        <v>4.7E-2</v>
      </c>
      <c r="H3" s="47">
        <v>4.9000000000000002E-2</v>
      </c>
      <c r="I3" s="47">
        <v>4.8000000000000001E-2</v>
      </c>
      <c r="J3" s="47">
        <v>4.5999999999999999E-2</v>
      </c>
      <c r="K3" s="47">
        <v>4.5999999999999999E-2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0.65600000000000003</v>
      </c>
      <c r="R3" s="44">
        <f>C2</f>
        <v>0.66600000000000004</v>
      </c>
      <c r="S3" s="44">
        <f>D2</f>
        <v>0.67</v>
      </c>
    </row>
    <row r="4" spans="1:19" x14ac:dyDescent="0.2">
      <c r="P4" s="45">
        <v>120</v>
      </c>
      <c r="Q4" s="44">
        <f>E6</f>
        <v>0.78700000000000003</v>
      </c>
      <c r="R4" s="44">
        <f>F6</f>
        <v>0.75600000000000001</v>
      </c>
      <c r="S4" s="44">
        <f>G6</f>
        <v>0.80400000000000005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0.91900000000000004</v>
      </c>
      <c r="R5" s="44">
        <f>I10</f>
        <v>0.86499999999999999</v>
      </c>
      <c r="S5" s="44">
        <f>J10</f>
        <v>0.88500000000000001</v>
      </c>
    </row>
    <row r="6" spans="1:19" x14ac:dyDescent="0.2">
      <c r="A6" s="42" t="s">
        <v>17</v>
      </c>
      <c r="B6" s="41">
        <v>0.65100000000000002</v>
      </c>
      <c r="C6" s="41">
        <v>0.66500000000000004</v>
      </c>
      <c r="D6" s="41">
        <v>0.66500000000000004</v>
      </c>
      <c r="E6" s="41">
        <v>0.78700000000000003</v>
      </c>
      <c r="F6" s="41">
        <v>0.75600000000000001</v>
      </c>
      <c r="G6" s="41">
        <v>0.80400000000000005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4.7E-2</v>
      </c>
      <c r="M6" s="41">
        <v>4.7E-2</v>
      </c>
      <c r="N6" s="40">
        <v>405</v>
      </c>
      <c r="P6" s="45">
        <v>360</v>
      </c>
      <c r="Q6" s="44">
        <f>K14</f>
        <v>1.0980000000000001</v>
      </c>
      <c r="R6" s="44">
        <f>L14</f>
        <v>0.99099999999999999</v>
      </c>
      <c r="S6" s="44">
        <f>M14</f>
        <v>1.0920000000000001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4.8000000000000001E-2</v>
      </c>
      <c r="E7" s="41">
        <v>4.7E-2</v>
      </c>
      <c r="F7" s="41">
        <v>4.5999999999999999E-2</v>
      </c>
      <c r="G7" s="41">
        <v>4.7E-2</v>
      </c>
      <c r="H7" s="41">
        <v>4.9000000000000002E-2</v>
      </c>
      <c r="I7" s="41">
        <v>4.8000000000000001E-2</v>
      </c>
      <c r="J7" s="41">
        <v>4.7E-2</v>
      </c>
      <c r="K7" s="41">
        <v>4.5999999999999999E-2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1.363</v>
      </c>
      <c r="R7" s="44">
        <f>C19</f>
        <v>1.2290000000000001</v>
      </c>
      <c r="S7" s="44">
        <f>D19</f>
        <v>1.292</v>
      </c>
    </row>
    <row r="8" spans="1:19" x14ac:dyDescent="0.2">
      <c r="P8" s="45">
        <v>600</v>
      </c>
      <c r="Q8" s="44">
        <f>E23</f>
        <v>1.615</v>
      </c>
      <c r="R8" s="44">
        <f>F23</f>
        <v>1.3879999999999999</v>
      </c>
      <c r="S8" s="44">
        <f>G23</f>
        <v>1.5109999999999999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0.65</v>
      </c>
      <c r="C10" s="41">
        <v>0.66200000000000003</v>
      </c>
      <c r="D10" s="41">
        <v>0.66200000000000003</v>
      </c>
      <c r="E10" s="41">
        <v>0.78700000000000003</v>
      </c>
      <c r="F10" s="41">
        <v>0.754</v>
      </c>
      <c r="G10" s="41">
        <v>0.8</v>
      </c>
      <c r="H10" s="41">
        <v>0.91900000000000004</v>
      </c>
      <c r="I10" s="41">
        <v>0.86499999999999999</v>
      </c>
      <c r="J10" s="41">
        <v>0.88500000000000001</v>
      </c>
      <c r="K10" s="41">
        <v>4.8000000000000001E-2</v>
      </c>
      <c r="L10" s="41">
        <v>4.7E-2</v>
      </c>
      <c r="M10" s="41">
        <v>4.7E-2</v>
      </c>
      <c r="N10" s="40">
        <v>405</v>
      </c>
      <c r="P10" s="38" t="s">
        <v>20</v>
      </c>
      <c r="Q10" s="38">
        <f>SLOPE(Q3:Q8,$P$3:$P$8)</f>
        <v>1.5957142857142858E-3</v>
      </c>
      <c r="R10" s="38">
        <f>SLOPE(R3:R8,$P$3:$P$8)</f>
        <v>1.2273809523809522E-3</v>
      </c>
      <c r="S10" s="38">
        <f>SLOPE(S3:S8,$P$3:$P$8)</f>
        <v>1.3990476190476188E-3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4.8000000000000001E-2</v>
      </c>
      <c r="E11" s="41">
        <v>4.7E-2</v>
      </c>
      <c r="F11" s="41">
        <v>4.5999999999999999E-2</v>
      </c>
      <c r="G11" s="41">
        <v>4.7E-2</v>
      </c>
      <c r="H11" s="41">
        <v>4.9000000000000002E-2</v>
      </c>
      <c r="I11" s="41">
        <v>4.8000000000000001E-2</v>
      </c>
      <c r="J11" s="41">
        <v>4.5999999999999999E-2</v>
      </c>
      <c r="K11" s="41">
        <v>4.5999999999999999E-2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1.5048686419849515E-4</v>
      </c>
    </row>
    <row r="12" spans="1:19" x14ac:dyDescent="0.2">
      <c r="P12" s="38" t="s">
        <v>18</v>
      </c>
      <c r="Q12" s="38">
        <f>AVERAGE(Q10:S10)</f>
        <v>1.4073809523809523E-3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0.64800000000000002</v>
      </c>
      <c r="C14" s="41">
        <v>0.66100000000000003</v>
      </c>
      <c r="D14" s="41">
        <v>0.66100000000000003</v>
      </c>
      <c r="E14" s="41">
        <v>0.79600000000000004</v>
      </c>
      <c r="F14" s="41">
        <v>0.752</v>
      </c>
      <c r="G14" s="41">
        <v>0.8</v>
      </c>
      <c r="H14" s="41">
        <v>0.92400000000000004</v>
      </c>
      <c r="I14" s="41">
        <v>0.86199999999999999</v>
      </c>
      <c r="J14" s="41">
        <v>0.88600000000000001</v>
      </c>
      <c r="K14" s="41">
        <v>1.0980000000000001</v>
      </c>
      <c r="L14" s="41">
        <v>0.99099999999999999</v>
      </c>
      <c r="M14" s="41">
        <v>1.0920000000000001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4.8000000000000001E-2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4.8000000000000001E-2</v>
      </c>
      <c r="J15" s="41">
        <v>4.5999999999999999E-2</v>
      </c>
      <c r="K15" s="41">
        <v>4.5999999999999999E-2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0.64800000000000002</v>
      </c>
      <c r="C18" s="41">
        <v>0.65900000000000003</v>
      </c>
      <c r="D18" s="41">
        <v>0.65700000000000003</v>
      </c>
      <c r="E18" s="41">
        <v>0.80200000000000005</v>
      </c>
      <c r="F18" s="41">
        <v>0.753</v>
      </c>
      <c r="G18" s="41">
        <v>0.8</v>
      </c>
      <c r="H18" s="41">
        <v>0.93300000000000005</v>
      </c>
      <c r="I18" s="41">
        <v>0.86099999999999999</v>
      </c>
      <c r="J18" s="41">
        <v>0.88500000000000001</v>
      </c>
      <c r="K18" s="41">
        <v>1.105</v>
      </c>
      <c r="L18" s="41">
        <v>0.99099999999999999</v>
      </c>
      <c r="M18" s="41">
        <v>1.0940000000000001</v>
      </c>
      <c r="N18" s="40">
        <v>405</v>
      </c>
    </row>
    <row r="19" spans="1:14" x14ac:dyDescent="0.2">
      <c r="A19" s="42" t="s">
        <v>16</v>
      </c>
      <c r="B19" s="41">
        <v>1.363</v>
      </c>
      <c r="C19" s="41">
        <v>1.2290000000000001</v>
      </c>
      <c r="D19" s="41">
        <v>1.292</v>
      </c>
      <c r="E19" s="41">
        <v>4.7E-2</v>
      </c>
      <c r="F19" s="41">
        <v>4.5999999999999999E-2</v>
      </c>
      <c r="G19" s="41">
        <v>4.7E-2</v>
      </c>
      <c r="H19" s="41">
        <v>4.9000000000000002E-2</v>
      </c>
      <c r="I19" s="41">
        <v>4.8000000000000001E-2</v>
      </c>
      <c r="J19" s="41">
        <v>4.5999999999999999E-2</v>
      </c>
      <c r="K19" s="41">
        <v>4.5999999999999999E-2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0.64700000000000002</v>
      </c>
      <c r="C22" s="41">
        <v>0.65900000000000003</v>
      </c>
      <c r="D22" s="41">
        <v>0.65700000000000003</v>
      </c>
      <c r="E22" s="41">
        <v>0.80300000000000005</v>
      </c>
      <c r="F22" s="41">
        <v>0.753</v>
      </c>
      <c r="G22" s="41">
        <v>0.80200000000000005</v>
      </c>
      <c r="H22" s="41">
        <v>0.94099999999999995</v>
      </c>
      <c r="I22" s="41">
        <v>0.86199999999999999</v>
      </c>
      <c r="J22" s="41">
        <v>0.88700000000000001</v>
      </c>
      <c r="K22" s="41">
        <v>1.119</v>
      </c>
      <c r="L22" s="41">
        <v>0.99099999999999999</v>
      </c>
      <c r="M22" s="41">
        <v>1.093</v>
      </c>
      <c r="N22" s="40">
        <v>405</v>
      </c>
    </row>
    <row r="23" spans="1:14" x14ac:dyDescent="0.2">
      <c r="A23" s="42" t="s">
        <v>16</v>
      </c>
      <c r="B23" s="41">
        <v>1.36</v>
      </c>
      <c r="C23" s="41">
        <v>1.2310000000000001</v>
      </c>
      <c r="D23" s="41">
        <v>1.2969999999999999</v>
      </c>
      <c r="E23" s="41">
        <v>1.615</v>
      </c>
      <c r="F23" s="41">
        <v>1.3879999999999999</v>
      </c>
      <c r="G23" s="41">
        <v>1.5109999999999999</v>
      </c>
      <c r="H23" s="41">
        <v>4.9000000000000002E-2</v>
      </c>
      <c r="I23" s="41">
        <v>4.8000000000000001E-2</v>
      </c>
      <c r="J23" s="41">
        <v>4.5999999999999999E-2</v>
      </c>
      <c r="K23" s="41">
        <v>4.5999999999999999E-2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81408-F5AF-EC44-8362-4738B61C83C8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0.63900000000000001</v>
      </c>
      <c r="C2" s="47">
        <v>0.66400000000000003</v>
      </c>
      <c r="D2" s="47">
        <v>0.66500000000000004</v>
      </c>
      <c r="E2" s="47">
        <v>4.8000000000000001E-2</v>
      </c>
      <c r="F2" s="47">
        <v>4.5999999999999999E-2</v>
      </c>
      <c r="G2" s="47">
        <v>4.8000000000000001E-2</v>
      </c>
      <c r="H2" s="47">
        <v>4.7E-2</v>
      </c>
      <c r="I2" s="47">
        <v>4.8000000000000001E-2</v>
      </c>
      <c r="J2" s="47">
        <v>4.7E-2</v>
      </c>
      <c r="K2" s="47">
        <v>4.9000000000000002E-2</v>
      </c>
      <c r="L2" s="47">
        <v>4.5999999999999999E-2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4.5999999999999999E-2</v>
      </c>
      <c r="F3" s="47">
        <v>4.7E-2</v>
      </c>
      <c r="G3" s="47">
        <v>4.7E-2</v>
      </c>
      <c r="H3" s="47">
        <v>4.8000000000000001E-2</v>
      </c>
      <c r="I3" s="47">
        <v>4.8000000000000001E-2</v>
      </c>
      <c r="J3" s="47">
        <v>4.7E-2</v>
      </c>
      <c r="K3" s="47">
        <v>4.7E-2</v>
      </c>
      <c r="L3" s="47">
        <v>4.5999999999999999E-2</v>
      </c>
      <c r="M3" s="47">
        <v>4.7E-2</v>
      </c>
      <c r="N3" s="40">
        <v>405</v>
      </c>
      <c r="P3" s="46">
        <v>0</v>
      </c>
      <c r="Q3" s="44">
        <f>B2</f>
        <v>0.63900000000000001</v>
      </c>
      <c r="R3" s="44">
        <f>C2</f>
        <v>0.66400000000000003</v>
      </c>
      <c r="S3" s="44">
        <f>D2</f>
        <v>0.66500000000000004</v>
      </c>
    </row>
    <row r="4" spans="1:19" x14ac:dyDescent="0.2">
      <c r="P4" s="45">
        <v>120</v>
      </c>
      <c r="Q4" s="44">
        <f>E6</f>
        <v>0.78300000000000003</v>
      </c>
      <c r="R4" s="44">
        <f>F6</f>
        <v>0.74399999999999999</v>
      </c>
      <c r="S4" s="44">
        <f>G6</f>
        <v>0.77200000000000002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0.95299999999999996</v>
      </c>
      <c r="R5" s="44">
        <f>I10</f>
        <v>0.87</v>
      </c>
      <c r="S5" s="44">
        <f>J10</f>
        <v>0.96499999999999997</v>
      </c>
    </row>
    <row r="6" spans="1:19" x14ac:dyDescent="0.2">
      <c r="A6" s="42" t="s">
        <v>17</v>
      </c>
      <c r="B6" s="41">
        <v>0.63700000000000001</v>
      </c>
      <c r="C6" s="41">
        <v>0.66200000000000003</v>
      </c>
      <c r="D6" s="41">
        <v>0.66200000000000003</v>
      </c>
      <c r="E6" s="41">
        <v>0.78300000000000003</v>
      </c>
      <c r="F6" s="41">
        <v>0.74399999999999999</v>
      </c>
      <c r="G6" s="41">
        <v>0.77200000000000002</v>
      </c>
      <c r="H6" s="41">
        <v>4.7E-2</v>
      </c>
      <c r="I6" s="41">
        <v>4.8000000000000001E-2</v>
      </c>
      <c r="J6" s="41">
        <v>4.7E-2</v>
      </c>
      <c r="K6" s="41">
        <v>4.9000000000000002E-2</v>
      </c>
      <c r="L6" s="41">
        <v>4.5999999999999999E-2</v>
      </c>
      <c r="M6" s="41">
        <v>4.9000000000000002E-2</v>
      </c>
      <c r="N6" s="40">
        <v>405</v>
      </c>
      <c r="P6" s="45">
        <v>360</v>
      </c>
      <c r="Q6" s="44">
        <f>K14</f>
        <v>1.1459999999999999</v>
      </c>
      <c r="R6" s="44">
        <f>L14</f>
        <v>1.008</v>
      </c>
      <c r="S6" s="44">
        <f>M14</f>
        <v>1.0669999999999999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4.5999999999999999E-2</v>
      </c>
      <c r="F7" s="41">
        <v>4.7E-2</v>
      </c>
      <c r="G7" s="41">
        <v>4.7E-2</v>
      </c>
      <c r="H7" s="41">
        <v>4.8000000000000001E-2</v>
      </c>
      <c r="I7" s="41">
        <v>4.8000000000000001E-2</v>
      </c>
      <c r="J7" s="41">
        <v>4.7E-2</v>
      </c>
      <c r="K7" s="41">
        <v>4.7E-2</v>
      </c>
      <c r="L7" s="41">
        <v>4.5999999999999999E-2</v>
      </c>
      <c r="M7" s="41">
        <v>4.7E-2</v>
      </c>
      <c r="N7" s="40">
        <v>405</v>
      </c>
      <c r="P7" s="46">
        <v>480</v>
      </c>
      <c r="Q7" s="44">
        <f>B19</f>
        <v>1.365</v>
      </c>
      <c r="R7" s="44">
        <f>C19</f>
        <v>1.194</v>
      </c>
      <c r="S7" s="44">
        <f>D19</f>
        <v>1.2809999999999999</v>
      </c>
    </row>
    <row r="8" spans="1:19" x14ac:dyDescent="0.2">
      <c r="P8" s="45">
        <v>600</v>
      </c>
      <c r="Q8" s="44">
        <f>E23</f>
        <v>1.7549999999999999</v>
      </c>
      <c r="R8" s="44">
        <f>F23</f>
        <v>1.407</v>
      </c>
      <c r="S8" s="44">
        <f>G23</f>
        <v>1.611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0.63500000000000001</v>
      </c>
      <c r="C10" s="41">
        <v>0.66300000000000003</v>
      </c>
      <c r="D10" s="41">
        <v>0.66100000000000003</v>
      </c>
      <c r="E10" s="41">
        <v>0.78200000000000003</v>
      </c>
      <c r="F10" s="41">
        <v>0.74299999999999999</v>
      </c>
      <c r="G10" s="41">
        <v>0.77</v>
      </c>
      <c r="H10" s="41">
        <v>0.95299999999999996</v>
      </c>
      <c r="I10" s="41">
        <v>0.87</v>
      </c>
      <c r="J10" s="41">
        <v>0.96499999999999997</v>
      </c>
      <c r="K10" s="41">
        <v>4.9000000000000002E-2</v>
      </c>
      <c r="L10" s="41">
        <v>4.5999999999999999E-2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1.7902380952380947E-3</v>
      </c>
      <c r="R10" s="38">
        <f>SLOPE(R3:R8,$P$3:$P$8)</f>
        <v>1.2388095238095238E-3</v>
      </c>
      <c r="S10" s="38">
        <f>SLOPE(S3:S8,$P$3:$P$8)</f>
        <v>1.5140476190476189E-3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4.5999999999999999E-2</v>
      </c>
      <c r="F11" s="41">
        <v>4.7E-2</v>
      </c>
      <c r="G11" s="41">
        <v>4.7E-2</v>
      </c>
      <c r="H11" s="41">
        <v>4.8000000000000001E-2</v>
      </c>
      <c r="I11" s="41">
        <v>4.8000000000000001E-2</v>
      </c>
      <c r="J11" s="41">
        <v>4.7E-2</v>
      </c>
      <c r="K11" s="41">
        <v>4.7E-2</v>
      </c>
      <c r="L11" s="41">
        <v>4.5999999999999999E-2</v>
      </c>
      <c r="M11" s="41">
        <v>4.7E-2</v>
      </c>
      <c r="N11" s="40">
        <v>405</v>
      </c>
      <c r="P11" s="38" t="s">
        <v>19</v>
      </c>
      <c r="Q11" s="38">
        <f>_xlfn.STDEV.P(Q10:S10)</f>
        <v>2.2511988351798769E-4</v>
      </c>
    </row>
    <row r="12" spans="1:19" x14ac:dyDescent="0.2">
      <c r="P12" s="38" t="s">
        <v>18</v>
      </c>
      <c r="Q12" s="38">
        <f>AVERAGE(Q10:S10)</f>
        <v>1.5143650793650791E-3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0.63500000000000001</v>
      </c>
      <c r="C14" s="41">
        <v>0.66400000000000003</v>
      </c>
      <c r="D14" s="41">
        <v>0.66100000000000003</v>
      </c>
      <c r="E14" s="41">
        <v>0.78200000000000003</v>
      </c>
      <c r="F14" s="41">
        <v>0.74199999999999999</v>
      </c>
      <c r="G14" s="41">
        <v>0.76900000000000002</v>
      </c>
      <c r="H14" s="41">
        <v>0.95299999999999996</v>
      </c>
      <c r="I14" s="41">
        <v>0.87</v>
      </c>
      <c r="J14" s="41">
        <v>0.91100000000000003</v>
      </c>
      <c r="K14" s="41">
        <v>1.1459999999999999</v>
      </c>
      <c r="L14" s="41">
        <v>1.008</v>
      </c>
      <c r="M14" s="41">
        <v>1.0669999999999999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4.5999999999999999E-2</v>
      </c>
      <c r="F15" s="41">
        <v>4.7E-2</v>
      </c>
      <c r="G15" s="41">
        <v>4.7E-2</v>
      </c>
      <c r="H15" s="41">
        <v>4.9000000000000002E-2</v>
      </c>
      <c r="I15" s="41">
        <v>4.8000000000000001E-2</v>
      </c>
      <c r="J15" s="41">
        <v>4.7E-2</v>
      </c>
      <c r="K15" s="41">
        <v>4.7E-2</v>
      </c>
      <c r="L15" s="41">
        <v>4.5999999999999999E-2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0.63500000000000001</v>
      </c>
      <c r="C18" s="41">
        <v>0.66300000000000003</v>
      </c>
      <c r="D18" s="41">
        <v>0.66</v>
      </c>
      <c r="E18" s="41">
        <v>0.78600000000000003</v>
      </c>
      <c r="F18" s="41">
        <v>0.74399999999999999</v>
      </c>
      <c r="G18" s="41">
        <v>0.77200000000000002</v>
      </c>
      <c r="H18" s="41">
        <v>0.95399999999999996</v>
      </c>
      <c r="I18" s="41">
        <v>0.87</v>
      </c>
      <c r="J18" s="41">
        <v>0.91100000000000003</v>
      </c>
      <c r="K18" s="41">
        <v>1.145</v>
      </c>
      <c r="L18" s="41">
        <v>1.01</v>
      </c>
      <c r="M18" s="41">
        <v>1.0649999999999999</v>
      </c>
      <c r="N18" s="40">
        <v>405</v>
      </c>
    </row>
    <row r="19" spans="1:14" x14ac:dyDescent="0.2">
      <c r="A19" s="42" t="s">
        <v>16</v>
      </c>
      <c r="B19" s="41">
        <v>1.365</v>
      </c>
      <c r="C19" s="41">
        <v>1.194</v>
      </c>
      <c r="D19" s="41">
        <v>1.2809999999999999</v>
      </c>
      <c r="E19" s="41">
        <v>4.5999999999999999E-2</v>
      </c>
      <c r="F19" s="41">
        <v>4.7E-2</v>
      </c>
      <c r="G19" s="41">
        <v>4.7E-2</v>
      </c>
      <c r="H19" s="41">
        <v>4.8000000000000001E-2</v>
      </c>
      <c r="I19" s="41">
        <v>4.8000000000000001E-2</v>
      </c>
      <c r="J19" s="41">
        <v>4.5999999999999999E-2</v>
      </c>
      <c r="K19" s="41">
        <v>4.7E-2</v>
      </c>
      <c r="L19" s="41">
        <v>4.5999999999999999E-2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0.63600000000000001</v>
      </c>
      <c r="C22" s="41">
        <v>0.66200000000000003</v>
      </c>
      <c r="D22" s="41">
        <v>0.65900000000000003</v>
      </c>
      <c r="E22" s="41">
        <v>0.79700000000000004</v>
      </c>
      <c r="F22" s="41">
        <v>0.74399999999999999</v>
      </c>
      <c r="G22" s="41">
        <v>0.77300000000000002</v>
      </c>
      <c r="H22" s="41">
        <v>0.95499999999999996</v>
      </c>
      <c r="I22" s="41">
        <v>0.86899999999999999</v>
      </c>
      <c r="J22" s="41">
        <v>0.91200000000000003</v>
      </c>
      <c r="K22" s="41">
        <v>1.1419999999999999</v>
      </c>
      <c r="L22" s="41">
        <v>1.016</v>
      </c>
      <c r="M22" s="41">
        <v>1.0629999999999999</v>
      </c>
      <c r="N22" s="40">
        <v>405</v>
      </c>
    </row>
    <row r="23" spans="1:14" x14ac:dyDescent="0.2">
      <c r="A23" s="42" t="s">
        <v>16</v>
      </c>
      <c r="B23" s="41">
        <v>1.367</v>
      </c>
      <c r="C23" s="41">
        <v>1.1919999999999999</v>
      </c>
      <c r="D23" s="41">
        <v>1.2809999999999999</v>
      </c>
      <c r="E23" s="41">
        <v>1.7549999999999999</v>
      </c>
      <c r="F23" s="41">
        <v>1.407</v>
      </c>
      <c r="G23" s="41">
        <v>1.611</v>
      </c>
      <c r="H23" s="41">
        <v>4.8000000000000001E-2</v>
      </c>
      <c r="I23" s="41">
        <v>4.8000000000000001E-2</v>
      </c>
      <c r="J23" s="41">
        <v>4.7E-2</v>
      </c>
      <c r="K23" s="41">
        <v>4.7E-2</v>
      </c>
      <c r="L23" s="41">
        <v>4.5999999999999999E-2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B2D75-4C99-274A-9D53-D0F9C2293BB9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0.65400000000000003</v>
      </c>
      <c r="C2" s="47">
        <v>0.63500000000000001</v>
      </c>
      <c r="D2" s="47">
        <v>0.67</v>
      </c>
      <c r="E2" s="47">
        <v>4.5999999999999999E-2</v>
      </c>
      <c r="F2" s="47">
        <v>4.7E-2</v>
      </c>
      <c r="G2" s="47">
        <v>4.7E-2</v>
      </c>
      <c r="H2" s="47">
        <v>4.7E-2</v>
      </c>
      <c r="I2" s="47">
        <v>4.7E-2</v>
      </c>
      <c r="J2" s="47">
        <v>4.5999999999999999E-2</v>
      </c>
      <c r="K2" s="47">
        <v>4.5999999999999999E-2</v>
      </c>
      <c r="L2" s="47">
        <v>4.5999999999999999E-2</v>
      </c>
      <c r="M2" s="47">
        <v>4.5999999999999999E-2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4.8000000000000001E-2</v>
      </c>
      <c r="F3" s="47">
        <v>4.9000000000000002E-2</v>
      </c>
      <c r="G3" s="47">
        <v>4.7E-2</v>
      </c>
      <c r="H3" s="47">
        <v>4.5999999999999999E-2</v>
      </c>
      <c r="I3" s="47">
        <v>4.5999999999999999E-2</v>
      </c>
      <c r="J3" s="47">
        <v>4.5999999999999999E-2</v>
      </c>
      <c r="K3" s="47">
        <v>4.7E-2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0.65400000000000003</v>
      </c>
      <c r="R3" s="44">
        <f>C2</f>
        <v>0.63500000000000001</v>
      </c>
      <c r="S3" s="44">
        <f>D2</f>
        <v>0.67</v>
      </c>
    </row>
    <row r="4" spans="1:19" x14ac:dyDescent="0.2">
      <c r="P4" s="45">
        <v>120</v>
      </c>
      <c r="Q4" s="44">
        <f>E6</f>
        <v>0.77</v>
      </c>
      <c r="R4" s="44">
        <f>F6</f>
        <v>0.76600000000000001</v>
      </c>
      <c r="S4" s="44">
        <f>G6</f>
        <v>0.77200000000000002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0.84299999999999997</v>
      </c>
      <c r="R5" s="44">
        <f>I10</f>
        <v>0.79700000000000004</v>
      </c>
      <c r="S5" s="44">
        <f>J10</f>
        <v>0.84099999999999997</v>
      </c>
    </row>
    <row r="6" spans="1:19" x14ac:dyDescent="0.2">
      <c r="A6" s="42" t="s">
        <v>17</v>
      </c>
      <c r="B6" s="41">
        <v>0.66</v>
      </c>
      <c r="C6" s="41">
        <v>0.63400000000000001</v>
      </c>
      <c r="D6" s="41">
        <v>0.66800000000000004</v>
      </c>
      <c r="E6" s="41">
        <v>0.77</v>
      </c>
      <c r="F6" s="41">
        <v>0.76600000000000001</v>
      </c>
      <c r="G6" s="41">
        <v>0.77200000000000002</v>
      </c>
      <c r="H6" s="41">
        <v>4.7E-2</v>
      </c>
      <c r="I6" s="41">
        <v>4.7E-2</v>
      </c>
      <c r="J6" s="41">
        <v>4.5999999999999999E-2</v>
      </c>
      <c r="K6" s="41">
        <v>4.5999999999999999E-2</v>
      </c>
      <c r="L6" s="41">
        <v>4.5999999999999999E-2</v>
      </c>
      <c r="M6" s="41">
        <v>4.5999999999999999E-2</v>
      </c>
      <c r="N6" s="40">
        <v>405</v>
      </c>
      <c r="P6" s="45">
        <v>360</v>
      </c>
      <c r="Q6" s="44">
        <f>K14</f>
        <v>1.0049999999999999</v>
      </c>
      <c r="R6" s="44">
        <f>L14</f>
        <v>0.94099999999999995</v>
      </c>
      <c r="S6" s="44">
        <f>M14</f>
        <v>1.02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4.8000000000000001E-2</v>
      </c>
      <c r="F7" s="41">
        <v>4.9000000000000002E-2</v>
      </c>
      <c r="G7" s="41">
        <v>4.7E-2</v>
      </c>
      <c r="H7" s="41">
        <v>4.5999999999999999E-2</v>
      </c>
      <c r="I7" s="41">
        <v>4.5999999999999999E-2</v>
      </c>
      <c r="J7" s="41">
        <v>4.5999999999999999E-2</v>
      </c>
      <c r="K7" s="41">
        <v>4.7E-2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1.196</v>
      </c>
      <c r="R7" s="44">
        <f>C19</f>
        <v>1.1220000000000001</v>
      </c>
      <c r="S7" s="44">
        <f>D19</f>
        <v>1.1539999999999999</v>
      </c>
    </row>
    <row r="8" spans="1:19" x14ac:dyDescent="0.2">
      <c r="P8" s="45">
        <v>600</v>
      </c>
      <c r="Q8" s="44">
        <f>E23</f>
        <v>1.383</v>
      </c>
      <c r="R8" s="44">
        <f>F23</f>
        <v>1.3220000000000001</v>
      </c>
      <c r="S8" s="44">
        <f>G23</f>
        <v>1.3759999999999999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0.66300000000000003</v>
      </c>
      <c r="C10" s="41">
        <v>0.63400000000000001</v>
      </c>
      <c r="D10" s="41">
        <v>0.66600000000000004</v>
      </c>
      <c r="E10" s="41">
        <v>0.79100000000000004</v>
      </c>
      <c r="F10" s="41">
        <v>0.76300000000000001</v>
      </c>
      <c r="G10" s="41">
        <v>0.77</v>
      </c>
      <c r="H10" s="41">
        <v>0.84299999999999997</v>
      </c>
      <c r="I10" s="41">
        <v>0.79700000000000004</v>
      </c>
      <c r="J10" s="41">
        <v>0.84099999999999997</v>
      </c>
      <c r="K10" s="41">
        <v>4.5999999999999999E-2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1.2107142857142857E-3</v>
      </c>
      <c r="R10" s="38">
        <f>SLOPE(R3:R8,$P$3:$P$8)</f>
        <v>1.1064285714285716E-3</v>
      </c>
      <c r="S10" s="38">
        <f>SLOPE(S3:S8,$P$3:$P$8)</f>
        <v>1.1559523809523808E-3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4.8000000000000001E-2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4.5999999999999999E-2</v>
      </c>
      <c r="K11" s="41">
        <v>4.7E-2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4.2592362548262971E-5</v>
      </c>
    </row>
    <row r="12" spans="1:19" x14ac:dyDescent="0.2">
      <c r="P12" s="38" t="s">
        <v>18</v>
      </c>
      <c r="Q12" s="38">
        <f>AVERAGE(Q10:S10)</f>
        <v>1.1576984126984125E-3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0.66400000000000003</v>
      </c>
      <c r="C14" s="41">
        <v>0.63100000000000001</v>
      </c>
      <c r="D14" s="41">
        <v>0.66600000000000004</v>
      </c>
      <c r="E14" s="41">
        <v>0.80300000000000005</v>
      </c>
      <c r="F14" s="41">
        <v>0.76200000000000001</v>
      </c>
      <c r="G14" s="41">
        <v>0.77100000000000002</v>
      </c>
      <c r="H14" s="41">
        <v>0.84599999999999997</v>
      </c>
      <c r="I14" s="41">
        <v>0.79400000000000004</v>
      </c>
      <c r="J14" s="41">
        <v>0.83799999999999997</v>
      </c>
      <c r="K14" s="41">
        <v>1.0049999999999999</v>
      </c>
      <c r="L14" s="41">
        <v>0.94099999999999995</v>
      </c>
      <c r="M14" s="41">
        <v>1.02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4.8000000000000001E-2</v>
      </c>
      <c r="D15" s="41">
        <v>4.7E-2</v>
      </c>
      <c r="E15" s="41">
        <v>4.8000000000000001E-2</v>
      </c>
      <c r="F15" s="41">
        <v>4.8000000000000001E-2</v>
      </c>
      <c r="G15" s="41">
        <v>4.7E-2</v>
      </c>
      <c r="H15" s="41">
        <v>4.5999999999999999E-2</v>
      </c>
      <c r="I15" s="41">
        <v>4.5999999999999999E-2</v>
      </c>
      <c r="J15" s="41">
        <v>4.5999999999999999E-2</v>
      </c>
      <c r="K15" s="41">
        <v>4.7E-2</v>
      </c>
      <c r="L15" s="41">
        <v>4.7E-2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0.66700000000000004</v>
      </c>
      <c r="C18" s="41">
        <v>0.63100000000000001</v>
      </c>
      <c r="D18" s="41">
        <v>0.66700000000000004</v>
      </c>
      <c r="E18" s="41">
        <v>0.79900000000000004</v>
      </c>
      <c r="F18" s="41">
        <v>0.76200000000000001</v>
      </c>
      <c r="G18" s="41">
        <v>0.77200000000000002</v>
      </c>
      <c r="H18" s="41">
        <v>0.85299999999999998</v>
      </c>
      <c r="I18" s="41">
        <v>0.79200000000000004</v>
      </c>
      <c r="J18" s="41">
        <v>0.83899999999999997</v>
      </c>
      <c r="K18" s="41">
        <v>1.0049999999999999</v>
      </c>
      <c r="L18" s="41">
        <v>0.94</v>
      </c>
      <c r="M18" s="41">
        <v>1.016</v>
      </c>
      <c r="N18" s="40">
        <v>405</v>
      </c>
    </row>
    <row r="19" spans="1:14" x14ac:dyDescent="0.2">
      <c r="A19" s="42" t="s">
        <v>16</v>
      </c>
      <c r="B19" s="41">
        <v>1.196</v>
      </c>
      <c r="C19" s="41">
        <v>1.1220000000000001</v>
      </c>
      <c r="D19" s="41">
        <v>1.1539999999999999</v>
      </c>
      <c r="E19" s="41">
        <v>4.8000000000000001E-2</v>
      </c>
      <c r="F19" s="41">
        <v>4.8000000000000001E-2</v>
      </c>
      <c r="G19" s="41">
        <v>4.7E-2</v>
      </c>
      <c r="H19" s="41">
        <v>4.5999999999999999E-2</v>
      </c>
      <c r="I19" s="41">
        <v>4.5999999999999999E-2</v>
      </c>
      <c r="J19" s="41">
        <v>4.5999999999999999E-2</v>
      </c>
      <c r="K19" s="41">
        <v>4.7E-2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0.67200000000000004</v>
      </c>
      <c r="C22" s="41">
        <v>0.63100000000000001</v>
      </c>
      <c r="D22" s="41">
        <v>0.67</v>
      </c>
      <c r="E22" s="41">
        <v>0.80300000000000005</v>
      </c>
      <c r="F22" s="41">
        <v>0.76200000000000001</v>
      </c>
      <c r="G22" s="41">
        <v>0.77300000000000002</v>
      </c>
      <c r="H22" s="41">
        <v>0.86099999999999999</v>
      </c>
      <c r="I22" s="41">
        <v>0.79300000000000004</v>
      </c>
      <c r="J22" s="41">
        <v>0.84</v>
      </c>
      <c r="K22" s="41">
        <v>1.004</v>
      </c>
      <c r="L22" s="41">
        <v>0.94</v>
      </c>
      <c r="M22" s="41">
        <v>1.0309999999999999</v>
      </c>
      <c r="N22" s="40">
        <v>405</v>
      </c>
    </row>
    <row r="23" spans="1:14" x14ac:dyDescent="0.2">
      <c r="A23" s="42" t="s">
        <v>16</v>
      </c>
      <c r="B23" s="41">
        <v>1.1950000000000001</v>
      </c>
      <c r="C23" s="41">
        <v>1.1200000000000001</v>
      </c>
      <c r="D23" s="41">
        <v>1.1539999999999999</v>
      </c>
      <c r="E23" s="41">
        <v>1.383</v>
      </c>
      <c r="F23" s="41">
        <v>1.3220000000000001</v>
      </c>
      <c r="G23" s="41">
        <v>1.3759999999999999</v>
      </c>
      <c r="H23" s="41">
        <v>4.5999999999999999E-2</v>
      </c>
      <c r="I23" s="41">
        <v>4.5999999999999999E-2</v>
      </c>
      <c r="J23" s="41">
        <v>4.7E-2</v>
      </c>
      <c r="K23" s="41">
        <v>4.7E-2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9BD61-FE7B-CE41-A5DF-96AD7ED924BF}">
  <dimension ref="A1:L15"/>
  <sheetViews>
    <sheetView tabSelected="1" workbookViewId="0">
      <selection activeCell="D27" sqref="D27"/>
    </sheetView>
  </sheetViews>
  <sheetFormatPr baseColWidth="10" defaultRowHeight="16" x14ac:dyDescent="0.2"/>
  <cols>
    <col min="1" max="2" width="10.83203125" style="52"/>
    <col min="3" max="3" width="17.5" style="52" bestFit="1" customWidth="1"/>
    <col min="4" max="8" width="10.83203125" style="52"/>
    <col min="9" max="9" width="17.5" style="52" bestFit="1" customWidth="1"/>
    <col min="10" max="16384" width="10.83203125" style="52"/>
  </cols>
  <sheetData>
    <row r="1" spans="1:12" x14ac:dyDescent="0.2">
      <c r="A1" s="66" t="s">
        <v>35</v>
      </c>
      <c r="B1" s="65"/>
      <c r="C1" s="65"/>
      <c r="D1" s="65"/>
      <c r="E1" s="65"/>
      <c r="G1" s="64" t="s">
        <v>34</v>
      </c>
      <c r="H1" s="63"/>
      <c r="I1" s="63"/>
      <c r="J1" s="63"/>
      <c r="K1" s="63"/>
    </row>
    <row r="2" spans="1:12" x14ac:dyDescent="0.2">
      <c r="A2" s="65"/>
      <c r="B2" s="66" t="s">
        <v>32</v>
      </c>
      <c r="C2" s="66" t="s">
        <v>30</v>
      </c>
      <c r="D2" s="66" t="s">
        <v>31</v>
      </c>
      <c r="E2" s="66" t="s">
        <v>29</v>
      </c>
      <c r="G2" s="64"/>
      <c r="H2" s="64" t="s">
        <v>32</v>
      </c>
      <c r="I2" s="64" t="s">
        <v>30</v>
      </c>
      <c r="J2" s="64" t="s">
        <v>31</v>
      </c>
      <c r="K2" s="64" t="s">
        <v>29</v>
      </c>
    </row>
    <row r="3" spans="1:12" x14ac:dyDescent="0.2">
      <c r="A3" s="66" t="s">
        <v>28</v>
      </c>
      <c r="B3" s="65">
        <f>VCPO_EziG1_untreated!$Q$12</f>
        <v>1.8067460317460315E-3</v>
      </c>
      <c r="C3" s="65">
        <f>(B3/$B$3)*100</f>
        <v>100</v>
      </c>
      <c r="D3" s="65"/>
      <c r="E3" s="65"/>
      <c r="G3" s="64" t="s">
        <v>28</v>
      </c>
      <c r="H3" s="63">
        <f>VCPO_EziG2_untreated!$Q$12</f>
        <v>2.0950793650793653E-3</v>
      </c>
      <c r="I3" s="63">
        <f>(H3/$H$3)*100</f>
        <v>100</v>
      </c>
      <c r="J3" s="63"/>
      <c r="K3" s="63"/>
    </row>
    <row r="4" spans="1:12" x14ac:dyDescent="0.2">
      <c r="A4" s="66" t="s">
        <v>1</v>
      </c>
      <c r="B4" s="65">
        <f>VCPO_EziG1_P1!$Q$12</f>
        <v>8.873015873015872E-4</v>
      </c>
      <c r="C4" s="65">
        <f>(B4/$B$3)*100</f>
        <v>49.110476608829345</v>
      </c>
      <c r="D4" s="65"/>
      <c r="E4" s="65"/>
      <c r="G4" s="64" t="s">
        <v>1</v>
      </c>
      <c r="H4" s="63">
        <f>VCPO_EziG2_P1!$Q$12</f>
        <v>1.0483333333333332E-3</v>
      </c>
      <c r="I4" s="63">
        <f>(H4/$H$3)*100</f>
        <v>50.037881657701334</v>
      </c>
      <c r="J4" s="63"/>
      <c r="K4" s="63"/>
    </row>
    <row r="5" spans="1:12" x14ac:dyDescent="0.2">
      <c r="A5" s="66" t="s">
        <v>2</v>
      </c>
      <c r="B5" s="65">
        <f>VCPO_EziG1_P2!$Q$12</f>
        <v>7.9706349206349204E-4</v>
      </c>
      <c r="C5" s="65">
        <f>(B5/$B$3)*100</f>
        <v>44.115967493960028</v>
      </c>
      <c r="D5" s="66">
        <f>AVERAGE(C4:C6)</f>
        <v>57.021743905117511</v>
      </c>
      <c r="E5" s="66">
        <f>_xlfn.STDEV.P(C4:C6)</f>
        <v>14.860423095432699</v>
      </c>
      <c r="G5" s="64" t="s">
        <v>2</v>
      </c>
      <c r="H5" s="63">
        <f>VCPO_EziG2_P2!$Q$12</f>
        <v>1.4630952380952382E-3</v>
      </c>
      <c r="I5" s="63">
        <f>(H5/$H$3)*100</f>
        <v>69.834835972422155</v>
      </c>
      <c r="J5" s="64">
        <f>AVERAGE(I4:I6)</f>
        <v>65.151400358613031</v>
      </c>
      <c r="K5" s="64">
        <f>_xlfn.STDEV.P(I4:I6)</f>
        <v>10.941353509740999</v>
      </c>
    </row>
    <row r="6" spans="1:12" x14ac:dyDescent="0.2">
      <c r="A6" s="66" t="s">
        <v>3</v>
      </c>
      <c r="B6" s="65">
        <f>VCPO_EziG1_P3!$Q$12</f>
        <v>1.4063492063492063E-3</v>
      </c>
      <c r="C6" s="65">
        <f>(B6/$B$3)*100</f>
        <v>77.838787612563152</v>
      </c>
      <c r="D6" s="65"/>
      <c r="E6" s="65"/>
      <c r="G6" s="64" t="s">
        <v>3</v>
      </c>
      <c r="H6" s="63">
        <f>VCPO_EziG2_P3!$Q$12</f>
        <v>1.5834920634920635E-3</v>
      </c>
      <c r="I6" s="63">
        <f>(H6/$H$3)*100</f>
        <v>75.581483445715577</v>
      </c>
      <c r="J6" s="63"/>
      <c r="K6" s="63"/>
    </row>
    <row r="10" spans="1:12" ht="17" thickBot="1" x14ac:dyDescent="0.25">
      <c r="A10" s="54" t="s">
        <v>33</v>
      </c>
      <c r="B10" s="53"/>
      <c r="C10" s="53"/>
      <c r="D10" s="53"/>
      <c r="E10" s="53"/>
    </row>
    <row r="11" spans="1:12" x14ac:dyDescent="0.2">
      <c r="A11" s="53"/>
      <c r="B11" s="54" t="s">
        <v>32</v>
      </c>
      <c r="C11" s="54" t="s">
        <v>30</v>
      </c>
      <c r="D11" s="54" t="s">
        <v>31</v>
      </c>
      <c r="E11" s="54" t="s">
        <v>29</v>
      </c>
      <c r="H11" s="62"/>
      <c r="I11" s="61" t="s">
        <v>30</v>
      </c>
      <c r="J11" s="60" t="s">
        <v>29</v>
      </c>
    </row>
    <row r="12" spans="1:12" x14ac:dyDescent="0.2">
      <c r="A12" s="54" t="s">
        <v>28</v>
      </c>
      <c r="B12" s="53">
        <f>VCPO_EziG3_untreated!$Q$12</f>
        <v>1.7169047619047622E-3</v>
      </c>
      <c r="C12" s="53">
        <f>(B12/$B$12)*100</f>
        <v>100</v>
      </c>
      <c r="D12" s="53"/>
      <c r="E12" s="53"/>
      <c r="H12" s="59" t="s">
        <v>27</v>
      </c>
      <c r="I12" s="52">
        <f>D5</f>
        <v>57.021743905117511</v>
      </c>
      <c r="J12" s="58">
        <f>E5</f>
        <v>14.860423095432699</v>
      </c>
      <c r="L12" s="52">
        <f>_xlfn.T.TEST(C4:C6,C13:C15,1,2)</f>
        <v>7.1327684075007919E-2</v>
      </c>
    </row>
    <row r="13" spans="1:12" x14ac:dyDescent="0.2">
      <c r="A13" s="54" t="s">
        <v>1</v>
      </c>
      <c r="B13" s="53">
        <f>VCPO_EziG3_P1!$Q$12</f>
        <v>1.4073809523809523E-3</v>
      </c>
      <c r="C13" s="53">
        <f>(B13/$B$12)*100</f>
        <v>81.971987241714032</v>
      </c>
      <c r="D13" s="53"/>
      <c r="E13" s="53"/>
      <c r="H13" s="59" t="s">
        <v>26</v>
      </c>
      <c r="I13" s="52">
        <f>J5</f>
        <v>65.151400358613031</v>
      </c>
      <c r="J13" s="58">
        <f>K5</f>
        <v>10.941353509740999</v>
      </c>
    </row>
    <row r="14" spans="1:12" ht="17" thickBot="1" x14ac:dyDescent="0.25">
      <c r="A14" s="54" t="s">
        <v>2</v>
      </c>
      <c r="B14" s="53">
        <f>VCPO_EziG3_P2!$Q$12</f>
        <v>1.5143650793650791E-3</v>
      </c>
      <c r="C14" s="53">
        <f>(B14/$B$12)*100</f>
        <v>88.203208061757479</v>
      </c>
      <c r="D14" s="54">
        <f>AVERAGE(C13:C15)</f>
        <v>79.201528528944962</v>
      </c>
      <c r="E14" s="54">
        <f>_xlfn.STDEV.P(C13:C15)</f>
        <v>8.7041927591189463</v>
      </c>
      <c r="H14" s="57" t="s">
        <v>25</v>
      </c>
      <c r="I14" s="56">
        <f>D14</f>
        <v>79.201528528944962</v>
      </c>
      <c r="J14" s="55">
        <f>E14</f>
        <v>8.7041927591189463</v>
      </c>
    </row>
    <row r="15" spans="1:12" x14ac:dyDescent="0.2">
      <c r="A15" s="54" t="s">
        <v>3</v>
      </c>
      <c r="B15" s="53">
        <f>VCPO_EziG3_P3!$Q$12</f>
        <v>1.1576984126984125E-3</v>
      </c>
      <c r="C15" s="53">
        <f>(B15/$B$12)*100</f>
        <v>67.429390283363361</v>
      </c>
      <c r="D15" s="53"/>
      <c r="E15" s="53"/>
    </row>
  </sheetData>
  <pageMargins left="0.7" right="0.7" top="0.78740157499999996" bottom="0.78740157499999996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57BC-C292-BE4A-89C1-C72CE0CE2B39}">
  <dimension ref="A1:N28"/>
  <sheetViews>
    <sheetView topLeftCell="A8" workbookViewId="0">
      <selection activeCell="F32" sqref="F32"/>
    </sheetView>
  </sheetViews>
  <sheetFormatPr baseColWidth="10" defaultRowHeight="16" x14ac:dyDescent="0.2"/>
  <cols>
    <col min="4" max="4" width="18.33203125" bestFit="1" customWidth="1"/>
    <col min="5" max="5" width="12.1640625" bestFit="1" customWidth="1"/>
    <col min="11" max="11" width="12.1640625" bestFit="1" customWidth="1"/>
    <col min="12" max="12" width="18.33203125" bestFit="1" customWidth="1"/>
  </cols>
  <sheetData>
    <row r="1" spans="1:14" ht="17" thickBot="1" x14ac:dyDescent="0.25">
      <c r="A1" s="28" t="s">
        <v>4</v>
      </c>
      <c r="B1" s="28"/>
      <c r="C1" s="28"/>
      <c r="D1" s="28"/>
      <c r="E1" s="28"/>
      <c r="F1" s="28"/>
      <c r="I1" s="35" t="s">
        <v>8</v>
      </c>
      <c r="J1" s="35"/>
      <c r="K1" s="35"/>
      <c r="L1" s="35"/>
      <c r="M1" s="35"/>
      <c r="N1" s="35"/>
    </row>
    <row r="2" spans="1:14" x14ac:dyDescent="0.2">
      <c r="A2" s="9" t="s">
        <v>12</v>
      </c>
      <c r="B2" s="9" t="s">
        <v>13</v>
      </c>
      <c r="C2" s="2"/>
      <c r="D2" s="9" t="s">
        <v>14</v>
      </c>
      <c r="E2" s="9" t="s">
        <v>15</v>
      </c>
      <c r="F2" s="9" t="s">
        <v>7</v>
      </c>
      <c r="I2" s="12" t="s">
        <v>12</v>
      </c>
      <c r="J2" s="12" t="s">
        <v>13</v>
      </c>
      <c r="K2" s="7"/>
      <c r="L2" s="12" t="s">
        <v>14</v>
      </c>
      <c r="M2" s="12" t="s">
        <v>15</v>
      </c>
      <c r="N2" s="12" t="s">
        <v>7</v>
      </c>
    </row>
    <row r="3" spans="1:14" x14ac:dyDescent="0.2">
      <c r="A3" s="1" t="s">
        <v>0</v>
      </c>
      <c r="B3" s="1">
        <f>VCPO_Amino_untreated!$Q$12</f>
        <v>1.3761904761904762E-3</v>
      </c>
      <c r="C3" s="1"/>
      <c r="D3" s="1">
        <f>(B3/$B$3)*100</f>
        <v>100</v>
      </c>
      <c r="E3" s="1">
        <f>AVERAGE(D4:D6)</f>
        <v>98.116109188773535</v>
      </c>
      <c r="F3" s="1">
        <f>_xlfn.STDEV.P(D4:D6)</f>
        <v>6.4344983000255196</v>
      </c>
      <c r="I3" s="7" t="s">
        <v>0</v>
      </c>
      <c r="J3" s="7">
        <f>VCPO_EpB_untreated!$Q$12</f>
        <v>1.3596031746031742E-3</v>
      </c>
      <c r="K3" s="7"/>
      <c r="L3" s="7">
        <f>(J3/$J$3)*100</f>
        <v>100</v>
      </c>
      <c r="M3" s="8">
        <f>AVERAGE(L4:L6)</f>
        <v>101.19957970929896</v>
      </c>
      <c r="N3" s="8">
        <f>_xlfn.STDEV.P(L4:L6)</f>
        <v>4.0346727481036924</v>
      </c>
    </row>
    <row r="4" spans="1:14" x14ac:dyDescent="0.2">
      <c r="A4" s="1" t="s">
        <v>1</v>
      </c>
      <c r="B4" s="1">
        <f>VCPO_Amino_PlasmaR1!$Q$12</f>
        <v>1.4610317460317459E-3</v>
      </c>
      <c r="C4" s="1"/>
      <c r="D4" s="1">
        <f>(B4/$B$3)*100</f>
        <v>106.16493656286043</v>
      </c>
      <c r="E4" s="1"/>
      <c r="F4" s="1"/>
      <c r="I4" s="8" t="s">
        <v>1</v>
      </c>
      <c r="J4" s="8">
        <f>VCPO_EpB_PlasmaR1!$Q$12</f>
        <v>1.4183333333333331E-3</v>
      </c>
      <c r="K4" s="8"/>
      <c r="L4" s="7">
        <f>(J4/$J$3)*100</f>
        <v>104.31965442764579</v>
      </c>
      <c r="M4" s="8"/>
      <c r="N4" s="8"/>
    </row>
    <row r="5" spans="1:14" x14ac:dyDescent="0.2">
      <c r="A5" s="1" t="s">
        <v>2</v>
      </c>
      <c r="B5" s="1">
        <f>VCPO_Amino_PlasmaR2!$Q$12</f>
        <v>1.3454761904761903E-3</v>
      </c>
      <c r="C5" s="1"/>
      <c r="D5" s="1">
        <f>(B5/$B$3)*100</f>
        <v>97.768166089965391</v>
      </c>
      <c r="E5" s="1"/>
      <c r="F5" s="1"/>
      <c r="I5" s="8" t="s">
        <v>2</v>
      </c>
      <c r="J5" s="8">
        <f>VCPO_EpB_PlasmaR2!$Q$12</f>
        <v>1.2984523809523808E-3</v>
      </c>
      <c r="K5" s="8"/>
      <c r="L5" s="7">
        <f>(J5/$J$3)*100</f>
        <v>95.502305761485047</v>
      </c>
      <c r="M5" s="8"/>
      <c r="N5" s="8"/>
    </row>
    <row r="6" spans="1:14" x14ac:dyDescent="0.2">
      <c r="A6" s="1" t="s">
        <v>3</v>
      </c>
      <c r="B6" s="1">
        <f>VCPO_Amino_PlasmaR3!$Q$12</f>
        <v>1.2442857142857143E-3</v>
      </c>
      <c r="C6" s="1"/>
      <c r="D6" s="1">
        <f>(B6/$B$3)*100</f>
        <v>90.415224913494811</v>
      </c>
      <c r="E6" s="1"/>
      <c r="F6" s="1"/>
      <c r="I6" s="8" t="s">
        <v>3</v>
      </c>
      <c r="J6" s="8">
        <f>VCPO_EpB_PlasmaR3!$Q$12</f>
        <v>1.410952380952381E-3</v>
      </c>
      <c r="K6" s="8"/>
      <c r="L6" s="7">
        <f>(J6/$J$3)*100</f>
        <v>103.77677893876603</v>
      </c>
      <c r="M6" s="8"/>
      <c r="N6" s="8"/>
    </row>
    <row r="8" spans="1:14" ht="17" thickBot="1" x14ac:dyDescent="0.25">
      <c r="A8" s="29" t="s">
        <v>5</v>
      </c>
      <c r="B8" s="30"/>
      <c r="C8" s="30"/>
      <c r="D8" s="30"/>
      <c r="E8" s="30"/>
      <c r="F8" s="31"/>
      <c r="I8" s="36" t="s">
        <v>11</v>
      </c>
      <c r="J8" s="36"/>
      <c r="K8" s="36"/>
      <c r="L8" s="36"/>
      <c r="M8" s="36"/>
      <c r="N8" s="36"/>
    </row>
    <row r="9" spans="1:14" x14ac:dyDescent="0.2">
      <c r="A9" s="10" t="s">
        <v>12</v>
      </c>
      <c r="B9" s="10" t="s">
        <v>13</v>
      </c>
      <c r="C9" s="3"/>
      <c r="D9" s="10" t="s">
        <v>14</v>
      </c>
      <c r="E9" s="10" t="s">
        <v>15</v>
      </c>
      <c r="F9" s="10" t="s">
        <v>7</v>
      </c>
      <c r="I9" s="14" t="s">
        <v>12</v>
      </c>
      <c r="J9" s="14" t="s">
        <v>13</v>
      </c>
      <c r="K9" s="15"/>
      <c r="L9" s="14" t="s">
        <v>14</v>
      </c>
      <c r="M9" s="14" t="s">
        <v>15</v>
      </c>
      <c r="N9" s="14" t="s">
        <v>7</v>
      </c>
    </row>
    <row r="10" spans="1:14" x14ac:dyDescent="0.2">
      <c r="A10" s="3" t="s">
        <v>0</v>
      </c>
      <c r="B10" s="3">
        <f>VCPO_DVB_untreated!$Q$12</f>
        <v>7.6992063492063495E-4</v>
      </c>
      <c r="C10" s="3"/>
      <c r="D10" s="3">
        <f>(B10/$B$10)*100</f>
        <v>100</v>
      </c>
      <c r="E10" s="4">
        <f>AVERAGE(D11:D13)</f>
        <v>84.104731470982372</v>
      </c>
      <c r="F10" s="4">
        <f>_xlfn.STDEV.P(D11:D13)</f>
        <v>6.2385459633734506</v>
      </c>
      <c r="I10" s="15" t="s">
        <v>0</v>
      </c>
      <c r="J10" s="15">
        <f>VCPO_Polystyrene_untreated!$Q$12</f>
        <v>6.0142857142857122E-4</v>
      </c>
      <c r="K10" s="15"/>
      <c r="L10" s="15">
        <f>(J10/$J$10)*100</f>
        <v>100</v>
      </c>
      <c r="M10" s="16">
        <f>AVERAGE(L11:L13)</f>
        <v>99.080672121052203</v>
      </c>
      <c r="N10" s="16">
        <f>_xlfn.STDEV.P(L11:L13)</f>
        <v>5.53658927610799</v>
      </c>
    </row>
    <row r="11" spans="1:14" x14ac:dyDescent="0.2">
      <c r="A11" s="4" t="s">
        <v>1</v>
      </c>
      <c r="B11" s="4">
        <f>VCPO_DVB_PlasmaR1!$Q$12</f>
        <v>6.9246031746031747E-4</v>
      </c>
      <c r="C11" s="4"/>
      <c r="D11" s="3">
        <f>(B11/$B$10)*100</f>
        <v>89.939181527677562</v>
      </c>
      <c r="E11" s="4"/>
      <c r="F11" s="4"/>
      <c r="I11" s="16" t="s">
        <v>1</v>
      </c>
      <c r="J11" s="16">
        <f>VCPO_Polystyrene_PlasmaR1!$Q$12</f>
        <v>6.1912698412698412E-4</v>
      </c>
      <c r="K11" s="16"/>
      <c r="L11" s="15">
        <f>(J11/$J$10)*100</f>
        <v>102.94272895223018</v>
      </c>
      <c r="M11" s="16"/>
      <c r="N11" s="16"/>
    </row>
    <row r="12" spans="1:14" x14ac:dyDescent="0.2">
      <c r="A12" s="4" t="s">
        <v>2</v>
      </c>
      <c r="B12" s="4">
        <f>VCPO_DVB_PlasmaR2!$Q$12</f>
        <v>5.8095238095238089E-4</v>
      </c>
      <c r="C12" s="4"/>
      <c r="D12" s="3">
        <f>(B12/$B$10)*100</f>
        <v>75.456138542418287</v>
      </c>
      <c r="E12" s="4"/>
      <c r="F12" s="4"/>
      <c r="I12" s="16" t="s">
        <v>2</v>
      </c>
      <c r="J12" s="16">
        <f>VCPO_Polystyrene_PlasmaR2!$Q$12</f>
        <v>6.1976190476190475E-4</v>
      </c>
      <c r="K12" s="16"/>
      <c r="L12" s="15">
        <f>(J12/$J$10)*100</f>
        <v>103.04829770387968</v>
      </c>
      <c r="M12" s="16"/>
      <c r="N12" s="16"/>
    </row>
    <row r="13" spans="1:14" x14ac:dyDescent="0.2">
      <c r="A13" s="4" t="s">
        <v>3</v>
      </c>
      <c r="B13" s="4">
        <f>VCPO_DVB_PlasmaR3!$Q$12</f>
        <v>6.6920634920634916E-4</v>
      </c>
      <c r="C13" s="4"/>
      <c r="D13" s="3">
        <f>(B13/$B$10)*100</f>
        <v>86.91887434285124</v>
      </c>
      <c r="E13" s="4"/>
      <c r="F13" s="4"/>
      <c r="I13" s="16" t="s">
        <v>3</v>
      </c>
      <c r="J13" s="16">
        <f>VCPO_Polystyrene_PlasmaR3!$Q$12</f>
        <v>5.4880952380952379E-4</v>
      </c>
      <c r="K13" s="16"/>
      <c r="L13" s="15">
        <f>(J13/$J$10)*100</f>
        <v>91.250989707046742</v>
      </c>
      <c r="M13" s="16"/>
      <c r="N13" s="16"/>
    </row>
    <row r="15" spans="1:14" ht="17" thickBot="1" x14ac:dyDescent="0.25">
      <c r="A15" s="32" t="s">
        <v>6</v>
      </c>
      <c r="B15" s="33"/>
      <c r="C15" s="33"/>
      <c r="D15" s="33"/>
      <c r="E15" s="33"/>
      <c r="F15" s="34"/>
      <c r="I15" s="37" t="s">
        <v>9</v>
      </c>
      <c r="J15" s="37"/>
      <c r="K15" s="37"/>
      <c r="L15" s="37"/>
      <c r="M15" s="37"/>
      <c r="N15" s="37"/>
    </row>
    <row r="16" spans="1:14" x14ac:dyDescent="0.2">
      <c r="A16" s="11" t="s">
        <v>12</v>
      </c>
      <c r="B16" s="11" t="s">
        <v>13</v>
      </c>
      <c r="C16" s="5"/>
      <c r="D16" s="11" t="s">
        <v>14</v>
      </c>
      <c r="E16" s="11" t="s">
        <v>15</v>
      </c>
      <c r="F16" s="11" t="s">
        <v>7</v>
      </c>
      <c r="I16" s="17" t="s">
        <v>12</v>
      </c>
      <c r="J16" s="17" t="s">
        <v>13</v>
      </c>
      <c r="K16" s="18"/>
      <c r="L16" s="17" t="s">
        <v>14</v>
      </c>
      <c r="M16" s="17" t="s">
        <v>15</v>
      </c>
      <c r="N16" s="17" t="s">
        <v>7</v>
      </c>
    </row>
    <row r="17" spans="1:14" x14ac:dyDescent="0.2">
      <c r="A17" s="5" t="s">
        <v>0</v>
      </c>
      <c r="B17" s="5">
        <f>VCPO_Epoxy_untreated!$Q$12</f>
        <v>1.5803174603174605E-3</v>
      </c>
      <c r="C17" s="5"/>
      <c r="D17" s="5">
        <f>(B17/$B$17)*100</f>
        <v>100</v>
      </c>
      <c r="E17" s="6">
        <f>AVERAGE(D18:D20)</f>
        <v>86.296370697736677</v>
      </c>
      <c r="F17" s="6">
        <f>_xlfn.STDEV.P(D18:D20)</f>
        <v>6.1767363413227816</v>
      </c>
      <c r="I17" s="18" t="s">
        <v>0</v>
      </c>
      <c r="J17" s="18">
        <f>VCPO_Octadecyl_untreated!$Q$12</f>
        <v>9.5103174603174601E-4</v>
      </c>
      <c r="K17" s="18"/>
      <c r="L17" s="18">
        <f>(J17/$J$17)*100</f>
        <v>100</v>
      </c>
      <c r="M17" s="19">
        <f>AVERAGE(L18:L20)</f>
        <v>99.949929066177063</v>
      </c>
      <c r="N17" s="19">
        <f>_xlfn.STDEV.P(L18:L20)</f>
        <v>4.4157308961946073</v>
      </c>
    </row>
    <row r="18" spans="1:14" x14ac:dyDescent="0.2">
      <c r="A18" s="6" t="s">
        <v>1</v>
      </c>
      <c r="B18" s="6">
        <f>VCPO_Epoxy_PlasmaR1!$Q$12</f>
        <v>1.2409523809523808E-3</v>
      </c>
      <c r="C18" s="6"/>
      <c r="D18" s="5">
        <f>(B18/$B$17)*100</f>
        <v>78.525512253917213</v>
      </c>
      <c r="E18" s="6"/>
      <c r="F18" s="6"/>
      <c r="I18" s="19" t="s">
        <v>1</v>
      </c>
      <c r="J18" s="19">
        <f>VCPO_Octadecyl_PlasmaR1!$Q$12</f>
        <v>1.0080952380952381E-3</v>
      </c>
      <c r="K18" s="19"/>
      <c r="L18" s="18">
        <f>(J18/$J$17)*100</f>
        <v>106.00016690311274</v>
      </c>
      <c r="M18" s="19"/>
      <c r="N18" s="19"/>
    </row>
    <row r="19" spans="1:14" x14ac:dyDescent="0.2">
      <c r="A19" s="6" t="s">
        <v>2</v>
      </c>
      <c r="B19" s="6">
        <f>VCPO_Epoxy_PlasmaR2!$Q$12</f>
        <v>1.3705555555555554E-3</v>
      </c>
      <c r="C19" s="6"/>
      <c r="D19" s="5">
        <f>(B19/$B$17)*100</f>
        <v>86.726597026918412</v>
      </c>
      <c r="E19" s="6"/>
      <c r="F19" s="6"/>
      <c r="I19" s="19" t="s">
        <v>2</v>
      </c>
      <c r="J19" s="19">
        <f>VCPO_Octadecyl_PlasmaR2!$Q$12</f>
        <v>9.3452380952380946E-4</v>
      </c>
      <c r="K19" s="19"/>
      <c r="L19" s="18">
        <f>(J19/$J$17)*100</f>
        <v>98.264207627472246</v>
      </c>
      <c r="M19" s="19"/>
      <c r="N19" s="19"/>
    </row>
    <row r="20" spans="1:14" x14ac:dyDescent="0.2">
      <c r="A20" s="6" t="s">
        <v>3</v>
      </c>
      <c r="B20" s="6">
        <f>VCPO_Epoxy_PlasmaR3!$Q$12</f>
        <v>1.4797619047619047E-3</v>
      </c>
      <c r="C20" s="6"/>
      <c r="D20" s="5">
        <f>(B20/$B$17)*100</f>
        <v>93.637002812374433</v>
      </c>
      <c r="E20" s="6"/>
      <c r="F20" s="6"/>
      <c r="I20" s="19" t="s">
        <v>3</v>
      </c>
      <c r="J20" s="19">
        <f>VCPO_Octadecyl_PlasmaR3!$Q$12</f>
        <v>9.090476190476189E-4</v>
      </c>
      <c r="K20" s="19"/>
      <c r="L20" s="18">
        <f>(J20/$J$17)*100</f>
        <v>95.585412667946244</v>
      </c>
      <c r="M20" s="19"/>
      <c r="N20" s="19"/>
    </row>
    <row r="22" spans="1:14" ht="17" thickBot="1" x14ac:dyDescent="0.25"/>
    <row r="23" spans="1:14" x14ac:dyDescent="0.2">
      <c r="E23" s="25" t="s">
        <v>4</v>
      </c>
      <c r="F23" s="20">
        <f>E3</f>
        <v>98.116109188773535</v>
      </c>
      <c r="G23" s="21">
        <f>F3</f>
        <v>6.4344983000255196</v>
      </c>
    </row>
    <row r="24" spans="1:14" x14ac:dyDescent="0.2">
      <c r="E24" s="26" t="s">
        <v>6</v>
      </c>
      <c r="F24" s="13">
        <f>E17</f>
        <v>86.296370697736677</v>
      </c>
      <c r="G24" s="22">
        <f>F17</f>
        <v>6.1767363413227816</v>
      </c>
    </row>
    <row r="25" spans="1:14" x14ac:dyDescent="0.2">
      <c r="E25" s="26" t="s">
        <v>10</v>
      </c>
      <c r="F25" s="13">
        <f>M3</f>
        <v>101.19957970929896</v>
      </c>
      <c r="G25" s="22">
        <f>N3</f>
        <v>4.0346727481036924</v>
      </c>
    </row>
    <row r="26" spans="1:14" x14ac:dyDescent="0.2">
      <c r="E26" s="26" t="s">
        <v>5</v>
      </c>
      <c r="F26" s="13">
        <f>E10</f>
        <v>84.104731470982372</v>
      </c>
      <c r="G26" s="22">
        <f>F10</f>
        <v>6.2385459633734506</v>
      </c>
    </row>
    <row r="27" spans="1:14" x14ac:dyDescent="0.2">
      <c r="E27" s="26" t="s">
        <v>11</v>
      </c>
      <c r="F27" s="13">
        <f>M10</f>
        <v>99.080672121052203</v>
      </c>
      <c r="G27" s="22">
        <f>N10</f>
        <v>5.53658927610799</v>
      </c>
    </row>
    <row r="28" spans="1:14" ht="17" thickBot="1" x14ac:dyDescent="0.25">
      <c r="E28" s="27" t="s">
        <v>9</v>
      </c>
      <c r="F28" s="23">
        <f>M17</f>
        <v>99.949929066177063</v>
      </c>
      <c r="G28" s="24">
        <f t="shared" ref="G28" si="0">N17</f>
        <v>4.4157308961946073</v>
      </c>
    </row>
  </sheetData>
  <mergeCells count="6">
    <mergeCell ref="A1:F1"/>
    <mergeCell ref="A8:F8"/>
    <mergeCell ref="A15:F15"/>
    <mergeCell ref="I1:N1"/>
    <mergeCell ref="I8:N8"/>
    <mergeCell ref="I15:N1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A65F1-E0E6-1F4E-B389-9A4747F9D6D5}">
  <dimension ref="A1:S23"/>
  <sheetViews>
    <sheetView workbookViewId="0">
      <selection activeCell="Q14" sqref="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0.60399999999999998</v>
      </c>
      <c r="C2" s="47">
        <v>0.59899999999999998</v>
      </c>
      <c r="D2" s="47">
        <v>0.623</v>
      </c>
      <c r="E2" s="47">
        <v>4.8000000000000001E-2</v>
      </c>
      <c r="F2" s="47">
        <v>4.5999999999999999E-2</v>
      </c>
      <c r="G2" s="47">
        <v>4.7E-2</v>
      </c>
      <c r="H2" s="47">
        <v>0.05</v>
      </c>
      <c r="I2" s="47">
        <v>4.9000000000000002E-2</v>
      </c>
      <c r="J2" s="47">
        <v>5.1999999999999998E-2</v>
      </c>
      <c r="K2" s="47">
        <v>4.8000000000000001E-2</v>
      </c>
      <c r="L2" s="47">
        <v>4.8000000000000001E-2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4.7E-2</v>
      </c>
      <c r="D3" s="47">
        <v>4.7E-2</v>
      </c>
      <c r="E3" s="47">
        <v>4.7E-2</v>
      </c>
      <c r="F3" s="47">
        <v>4.5999999999999999E-2</v>
      </c>
      <c r="G3" s="47">
        <v>4.8000000000000001E-2</v>
      </c>
      <c r="H3" s="47">
        <v>4.8000000000000001E-2</v>
      </c>
      <c r="I3" s="47">
        <v>4.7E-2</v>
      </c>
      <c r="J3" s="47">
        <v>4.7E-2</v>
      </c>
      <c r="K3" s="47">
        <v>4.5999999999999999E-2</v>
      </c>
      <c r="L3" s="47">
        <v>4.7E-2</v>
      </c>
      <c r="M3" s="47">
        <v>4.8000000000000001E-2</v>
      </c>
      <c r="N3" s="40">
        <v>405</v>
      </c>
      <c r="P3" s="46">
        <v>0</v>
      </c>
      <c r="Q3" s="44">
        <f>B2</f>
        <v>0.60399999999999998</v>
      </c>
      <c r="R3" s="44">
        <f>C2</f>
        <v>0.59899999999999998</v>
      </c>
      <c r="S3" s="44">
        <f>D2</f>
        <v>0.623</v>
      </c>
    </row>
    <row r="4" spans="1:19" x14ac:dyDescent="0.2">
      <c r="P4" s="45">
        <v>120</v>
      </c>
      <c r="Q4" s="44">
        <f>E6</f>
        <v>0.70599999999999996</v>
      </c>
      <c r="R4" s="44">
        <f>F6</f>
        <v>0.70199999999999996</v>
      </c>
      <c r="S4" s="44">
        <f>G6</f>
        <v>0.74099999999999999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0.82199999999999995</v>
      </c>
      <c r="R5" s="44">
        <f>I10</f>
        <v>0.85099999999999998</v>
      </c>
      <c r="S5" s="44">
        <f>J10</f>
        <v>0.84199999999999997</v>
      </c>
    </row>
    <row r="6" spans="1:19" x14ac:dyDescent="0.2">
      <c r="A6" s="42" t="s">
        <v>17</v>
      </c>
      <c r="B6" s="41">
        <v>0.6</v>
      </c>
      <c r="C6" s="41">
        <v>0.59499999999999997</v>
      </c>
      <c r="D6" s="41">
        <v>0.624</v>
      </c>
      <c r="E6" s="41">
        <v>0.70599999999999996</v>
      </c>
      <c r="F6" s="41">
        <v>0.70199999999999996</v>
      </c>
      <c r="G6" s="41">
        <v>0.74099999999999999</v>
      </c>
      <c r="H6" s="41">
        <v>0.05</v>
      </c>
      <c r="I6" s="41">
        <v>4.9000000000000002E-2</v>
      </c>
      <c r="J6" s="41">
        <v>5.1999999999999998E-2</v>
      </c>
      <c r="K6" s="41">
        <v>4.8000000000000001E-2</v>
      </c>
      <c r="L6" s="41">
        <v>4.8000000000000001E-2</v>
      </c>
      <c r="M6" s="41">
        <v>4.7E-2</v>
      </c>
      <c r="N6" s="40">
        <v>405</v>
      </c>
      <c r="P6" s="45">
        <v>360</v>
      </c>
      <c r="Q6" s="44">
        <f>K14</f>
        <v>0.97899999999999998</v>
      </c>
      <c r="R6" s="44">
        <f>L14</f>
        <v>1.0189999999999999</v>
      </c>
      <c r="S6" s="44">
        <f>M14</f>
        <v>0.98099999999999998</v>
      </c>
    </row>
    <row r="7" spans="1:19" x14ac:dyDescent="0.2">
      <c r="A7" s="42" t="s">
        <v>16</v>
      </c>
      <c r="B7" s="41">
        <v>4.7E-2</v>
      </c>
      <c r="C7" s="41">
        <v>4.7E-2</v>
      </c>
      <c r="D7" s="41">
        <v>4.7E-2</v>
      </c>
      <c r="E7" s="41">
        <v>4.7E-2</v>
      </c>
      <c r="F7" s="41">
        <v>4.5999999999999999E-2</v>
      </c>
      <c r="G7" s="41">
        <v>4.8000000000000001E-2</v>
      </c>
      <c r="H7" s="41">
        <v>4.8000000000000001E-2</v>
      </c>
      <c r="I7" s="41">
        <v>4.7E-2</v>
      </c>
      <c r="J7" s="41">
        <v>4.7E-2</v>
      </c>
      <c r="K7" s="41">
        <v>4.5999999999999999E-2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1.179</v>
      </c>
      <c r="R7" s="44">
        <f>C19</f>
        <v>1.1910000000000001</v>
      </c>
      <c r="S7" s="44">
        <f>D19</f>
        <v>1.1519999999999999</v>
      </c>
    </row>
    <row r="8" spans="1:19" x14ac:dyDescent="0.2">
      <c r="P8" s="45">
        <v>600</v>
      </c>
      <c r="Q8" s="44">
        <f>E23</f>
        <v>1.371</v>
      </c>
      <c r="R8" s="44">
        <f>F23</f>
        <v>1.389</v>
      </c>
      <c r="S8" s="44">
        <f>G23</f>
        <v>1.2849999999999999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0.60099999999999998</v>
      </c>
      <c r="C10" s="41">
        <v>0.59399999999999997</v>
      </c>
      <c r="D10" s="41">
        <v>0.625</v>
      </c>
      <c r="E10" s="41">
        <v>0.70299999999999996</v>
      </c>
      <c r="F10" s="41">
        <v>0.70099999999999996</v>
      </c>
      <c r="G10" s="41">
        <v>0.71799999999999997</v>
      </c>
      <c r="H10" s="41">
        <v>0.82199999999999995</v>
      </c>
      <c r="I10" s="41">
        <v>0.85099999999999998</v>
      </c>
      <c r="J10" s="41">
        <v>0.84199999999999997</v>
      </c>
      <c r="K10" s="41">
        <v>4.8000000000000001E-2</v>
      </c>
      <c r="L10" s="41">
        <v>4.8000000000000001E-2</v>
      </c>
      <c r="M10" s="41">
        <v>4.7E-2</v>
      </c>
      <c r="N10" s="40">
        <v>405</v>
      </c>
      <c r="P10" s="38" t="s">
        <v>20</v>
      </c>
      <c r="Q10" s="38">
        <f>SLOPE(Q3:Q8,$P$3:$P$8)</f>
        <v>1.2883333333333332E-3</v>
      </c>
      <c r="R10" s="38">
        <f>SLOPE(R3:R8,$P$3:$P$8)</f>
        <v>1.3297619047619048E-3</v>
      </c>
      <c r="S10" s="38">
        <f>SLOPE(S3:S8,$P$3:$P$8)</f>
        <v>1.1147619047619046E-3</v>
      </c>
    </row>
    <row r="11" spans="1:19" x14ac:dyDescent="0.2">
      <c r="A11" s="42" t="s">
        <v>16</v>
      </c>
      <c r="B11" s="41">
        <v>4.7E-2</v>
      </c>
      <c r="C11" s="41">
        <v>4.7E-2</v>
      </c>
      <c r="D11" s="41">
        <v>4.7E-2</v>
      </c>
      <c r="E11" s="41">
        <v>4.5999999999999999E-2</v>
      </c>
      <c r="F11" s="41">
        <v>4.5999999999999999E-2</v>
      </c>
      <c r="G11" s="41">
        <v>4.8000000000000001E-2</v>
      </c>
      <c r="H11" s="41">
        <v>4.8000000000000001E-2</v>
      </c>
      <c r="I11" s="41">
        <v>4.7E-2</v>
      </c>
      <c r="J11" s="41">
        <v>4.7E-2</v>
      </c>
      <c r="K11" s="41">
        <v>4.5999999999999999E-2</v>
      </c>
      <c r="L11" s="41">
        <v>4.7E-2</v>
      </c>
      <c r="M11" s="41">
        <v>4.9000000000000002E-2</v>
      </c>
      <c r="N11" s="40">
        <v>405</v>
      </c>
      <c r="P11" s="38" t="s">
        <v>19</v>
      </c>
      <c r="Q11" s="38">
        <f>_xlfn.STDEV.P(Q10:S10)</f>
        <v>9.313572375060366E-5</v>
      </c>
    </row>
    <row r="12" spans="1:19" x14ac:dyDescent="0.2">
      <c r="P12" s="38" t="s">
        <v>18</v>
      </c>
      <c r="Q12" s="38">
        <f>AVERAGE(Q10:S10)</f>
        <v>1.2442857142857143E-3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0.59899999999999998</v>
      </c>
      <c r="C14" s="41">
        <v>0.59599999999999997</v>
      </c>
      <c r="D14" s="41">
        <v>0.625</v>
      </c>
      <c r="E14" s="41">
        <v>0.70299999999999996</v>
      </c>
      <c r="F14" s="41">
        <v>0.69899999999999995</v>
      </c>
      <c r="G14" s="41">
        <v>0.71799999999999997</v>
      </c>
      <c r="H14" s="41">
        <v>0.82099999999999995</v>
      </c>
      <c r="I14" s="41">
        <v>0.85099999999999998</v>
      </c>
      <c r="J14" s="41">
        <v>0.84199999999999997</v>
      </c>
      <c r="K14" s="41">
        <v>0.97899999999999998</v>
      </c>
      <c r="L14" s="41">
        <v>1.0189999999999999</v>
      </c>
      <c r="M14" s="41">
        <v>0.98099999999999998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4.7E-2</v>
      </c>
      <c r="F15" s="41">
        <v>4.5999999999999999E-2</v>
      </c>
      <c r="G15" s="41">
        <v>4.8000000000000001E-2</v>
      </c>
      <c r="H15" s="41">
        <v>4.8000000000000001E-2</v>
      </c>
      <c r="I15" s="41">
        <v>4.7E-2</v>
      </c>
      <c r="J15" s="41">
        <v>4.7E-2</v>
      </c>
      <c r="K15" s="41">
        <v>4.5999999999999999E-2</v>
      </c>
      <c r="L15" s="41">
        <v>4.7E-2</v>
      </c>
      <c r="M15" s="41">
        <v>4.9000000000000002E-2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0.59599999999999997</v>
      </c>
      <c r="C18" s="41">
        <v>0.59499999999999997</v>
      </c>
      <c r="D18" s="41">
        <v>0.624</v>
      </c>
      <c r="E18" s="41">
        <v>0.70199999999999996</v>
      </c>
      <c r="F18" s="41">
        <v>0.69799999999999995</v>
      </c>
      <c r="G18" s="41">
        <v>0.71899999999999997</v>
      </c>
      <c r="H18" s="41">
        <v>0.82</v>
      </c>
      <c r="I18" s="41">
        <v>0.85299999999999998</v>
      </c>
      <c r="J18" s="41">
        <v>0.84399999999999997</v>
      </c>
      <c r="K18" s="41">
        <v>0.98099999999999998</v>
      </c>
      <c r="L18" s="41">
        <v>1.0209999999999999</v>
      </c>
      <c r="M18" s="41">
        <v>0.98199999999999998</v>
      </c>
      <c r="N18" s="40">
        <v>405</v>
      </c>
    </row>
    <row r="19" spans="1:14" x14ac:dyDescent="0.2">
      <c r="A19" s="42" t="s">
        <v>16</v>
      </c>
      <c r="B19" s="41">
        <v>1.179</v>
      </c>
      <c r="C19" s="41">
        <v>1.1910000000000001</v>
      </c>
      <c r="D19" s="41">
        <v>1.1519999999999999</v>
      </c>
      <c r="E19" s="41">
        <v>4.7E-2</v>
      </c>
      <c r="F19" s="41">
        <v>4.5999999999999999E-2</v>
      </c>
      <c r="G19" s="41">
        <v>4.8000000000000001E-2</v>
      </c>
      <c r="H19" s="41">
        <v>4.8000000000000001E-2</v>
      </c>
      <c r="I19" s="41">
        <v>4.7E-2</v>
      </c>
      <c r="J19" s="41">
        <v>4.7E-2</v>
      </c>
      <c r="K19" s="41">
        <v>4.5999999999999999E-2</v>
      </c>
      <c r="L19" s="41">
        <v>4.7E-2</v>
      </c>
      <c r="M19" s="41">
        <v>4.9000000000000002E-2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0.59399999999999997</v>
      </c>
      <c r="C22" s="41">
        <v>0.59399999999999997</v>
      </c>
      <c r="D22" s="41">
        <v>0.625</v>
      </c>
      <c r="E22" s="41">
        <v>0.70299999999999996</v>
      </c>
      <c r="F22" s="41">
        <v>0.69899999999999995</v>
      </c>
      <c r="G22" s="41">
        <v>0.71799999999999997</v>
      </c>
      <c r="H22" s="41">
        <v>0.82299999999999995</v>
      </c>
      <c r="I22" s="41">
        <v>0.85399999999999998</v>
      </c>
      <c r="J22" s="41">
        <v>0.84499999999999997</v>
      </c>
      <c r="K22" s="41">
        <v>0.97799999999999998</v>
      </c>
      <c r="L22" s="41">
        <v>1.02</v>
      </c>
      <c r="M22" s="41">
        <v>0.98399999999999999</v>
      </c>
      <c r="N22" s="40">
        <v>405</v>
      </c>
    </row>
    <row r="23" spans="1:14" x14ac:dyDescent="0.2">
      <c r="A23" s="42" t="s">
        <v>16</v>
      </c>
      <c r="B23" s="41">
        <v>1.1779999999999999</v>
      </c>
      <c r="C23" s="41">
        <v>1.1930000000000001</v>
      </c>
      <c r="D23" s="41">
        <v>1.155</v>
      </c>
      <c r="E23" s="41">
        <v>1.371</v>
      </c>
      <c r="F23" s="41">
        <v>1.389</v>
      </c>
      <c r="G23" s="41">
        <v>1.2849999999999999</v>
      </c>
      <c r="H23" s="41">
        <v>4.8000000000000001E-2</v>
      </c>
      <c r="I23" s="41">
        <v>4.7E-2</v>
      </c>
      <c r="J23" s="41">
        <v>4.7E-2</v>
      </c>
      <c r="K23" s="41">
        <v>4.5999999999999999E-2</v>
      </c>
      <c r="L23" s="41">
        <v>4.7E-2</v>
      </c>
      <c r="M23" s="41">
        <v>4.9000000000000002E-2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D5405-9B6F-9744-8655-3E364BCB9D7C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0.61799999999999999</v>
      </c>
      <c r="C2" s="47">
        <v>0.626</v>
      </c>
      <c r="D2" s="47">
        <v>0.67400000000000004</v>
      </c>
      <c r="E2" s="47">
        <v>4.7E-2</v>
      </c>
      <c r="F2" s="47">
        <v>4.5999999999999999E-2</v>
      </c>
      <c r="G2" s="47">
        <v>4.7E-2</v>
      </c>
      <c r="H2" s="47">
        <v>4.9000000000000002E-2</v>
      </c>
      <c r="I2" s="47">
        <v>4.7E-2</v>
      </c>
      <c r="J2" s="47">
        <v>4.5999999999999999E-2</v>
      </c>
      <c r="K2" s="47">
        <v>4.5999999999999999E-2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0.05</v>
      </c>
      <c r="F3" s="47">
        <v>4.8000000000000001E-2</v>
      </c>
      <c r="G3" s="47">
        <v>4.7E-2</v>
      </c>
      <c r="H3" s="47">
        <v>4.5999999999999999E-2</v>
      </c>
      <c r="I3" s="47">
        <v>4.5999999999999999E-2</v>
      </c>
      <c r="J3" s="47">
        <v>4.5999999999999999E-2</v>
      </c>
      <c r="K3" s="47">
        <v>4.8000000000000001E-2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0.61799999999999999</v>
      </c>
      <c r="R3" s="44">
        <f>C2</f>
        <v>0.626</v>
      </c>
      <c r="S3" s="44">
        <f>D2</f>
        <v>0.67400000000000004</v>
      </c>
    </row>
    <row r="4" spans="1:19" x14ac:dyDescent="0.2">
      <c r="P4" s="45">
        <v>120</v>
      </c>
      <c r="Q4" s="44">
        <f>E6</f>
        <v>0.68</v>
      </c>
      <c r="R4" s="44">
        <f>F6</f>
        <v>0.69099999999999995</v>
      </c>
      <c r="S4" s="44">
        <f>G6</f>
        <v>0.71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0.745</v>
      </c>
      <c r="R5" s="44">
        <f>I10</f>
        <v>0.77</v>
      </c>
      <c r="S5" s="44">
        <f>J10</f>
        <v>0.78400000000000003</v>
      </c>
    </row>
    <row r="6" spans="1:19" x14ac:dyDescent="0.2">
      <c r="A6" s="42" t="s">
        <v>17</v>
      </c>
      <c r="B6" s="41">
        <v>0.61799999999999999</v>
      </c>
      <c r="C6" s="41">
        <v>0.625</v>
      </c>
      <c r="D6" s="41">
        <v>0.64300000000000002</v>
      </c>
      <c r="E6" s="41">
        <v>0.68</v>
      </c>
      <c r="F6" s="41">
        <v>0.69099999999999995</v>
      </c>
      <c r="G6" s="41">
        <v>0.71</v>
      </c>
      <c r="H6" s="41">
        <v>4.9000000000000002E-2</v>
      </c>
      <c r="I6" s="41">
        <v>4.7E-2</v>
      </c>
      <c r="J6" s="41">
        <v>4.5999999999999999E-2</v>
      </c>
      <c r="K6" s="41">
        <v>4.5999999999999999E-2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0.82299999999999995</v>
      </c>
      <c r="R6" s="44">
        <f>L14</f>
        <v>0.82199999999999995</v>
      </c>
      <c r="S6" s="44">
        <f>M14</f>
        <v>0.88900000000000001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0.05</v>
      </c>
      <c r="F7" s="41">
        <v>4.9000000000000002E-2</v>
      </c>
      <c r="G7" s="41">
        <v>4.7E-2</v>
      </c>
      <c r="H7" s="41">
        <v>4.5999999999999999E-2</v>
      </c>
      <c r="I7" s="41">
        <v>4.5999999999999999E-2</v>
      </c>
      <c r="J7" s="41">
        <v>4.5999999999999999E-2</v>
      </c>
      <c r="K7" s="41">
        <v>4.8000000000000001E-2</v>
      </c>
      <c r="L7" s="41">
        <v>4.7E-2</v>
      </c>
      <c r="M7" s="41">
        <v>4.8000000000000001E-2</v>
      </c>
      <c r="N7" s="40">
        <v>405</v>
      </c>
      <c r="P7" s="46">
        <v>480</v>
      </c>
      <c r="Q7" s="44">
        <f>B19</f>
        <v>0.94</v>
      </c>
      <c r="R7" s="44">
        <f>C19</f>
        <v>0.95499999999999996</v>
      </c>
      <c r="S7" s="44">
        <f>D19</f>
        <v>1.018</v>
      </c>
    </row>
    <row r="8" spans="1:19" x14ac:dyDescent="0.2">
      <c r="P8" s="45">
        <v>600</v>
      </c>
      <c r="Q8" s="44">
        <f>E23</f>
        <v>1.077</v>
      </c>
      <c r="R8" s="44">
        <f>F23</f>
        <v>1.0780000000000001</v>
      </c>
      <c r="S8" s="44">
        <f>G23</f>
        <v>1.157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0.61799999999999999</v>
      </c>
      <c r="C10" s="41">
        <v>0.625</v>
      </c>
      <c r="D10" s="41">
        <v>0.64500000000000002</v>
      </c>
      <c r="E10" s="41">
        <v>0.68100000000000005</v>
      </c>
      <c r="F10" s="41">
        <v>0.69099999999999995</v>
      </c>
      <c r="G10" s="41">
        <v>0.71399999999999997</v>
      </c>
      <c r="H10" s="41">
        <v>0.745</v>
      </c>
      <c r="I10" s="41">
        <v>0.77</v>
      </c>
      <c r="J10" s="41">
        <v>0.78400000000000003</v>
      </c>
      <c r="K10" s="41">
        <v>4.5999999999999999E-2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7.5071428571428555E-4</v>
      </c>
      <c r="R10" s="38">
        <f>SLOPE(R3:R8,$P$3:$P$8)</f>
        <v>7.390476190476191E-4</v>
      </c>
      <c r="S10" s="38">
        <f>SLOPE(S3:S8,$P$3:$P$8)</f>
        <v>8.1999999999999998E-4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0.05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4.5999999999999999E-2</v>
      </c>
      <c r="K11" s="41">
        <v>4.8000000000000001E-2</v>
      </c>
      <c r="L11" s="41">
        <v>4.7E-2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3.5730331492463801E-5</v>
      </c>
    </row>
    <row r="12" spans="1:19" x14ac:dyDescent="0.2">
      <c r="P12" s="38" t="s">
        <v>18</v>
      </c>
      <c r="Q12" s="38">
        <f>AVERAGE(Q10:S10)</f>
        <v>7.6992063492063495E-4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0.61699999999999999</v>
      </c>
      <c r="C14" s="41">
        <v>0.625</v>
      </c>
      <c r="D14" s="41">
        <v>0.64600000000000002</v>
      </c>
      <c r="E14" s="41">
        <v>0.68200000000000005</v>
      </c>
      <c r="F14" s="41">
        <v>0.69199999999999995</v>
      </c>
      <c r="G14" s="41">
        <v>0.71599999999999997</v>
      </c>
      <c r="H14" s="41">
        <v>0.747</v>
      </c>
      <c r="I14" s="41">
        <v>0.77500000000000002</v>
      </c>
      <c r="J14" s="41">
        <v>0.78700000000000003</v>
      </c>
      <c r="K14" s="41">
        <v>0.82299999999999995</v>
      </c>
      <c r="L14" s="41">
        <v>0.82199999999999995</v>
      </c>
      <c r="M14" s="41">
        <v>0.88900000000000001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4.8000000000000001E-2</v>
      </c>
      <c r="D15" s="41">
        <v>4.7E-2</v>
      </c>
      <c r="E15" s="41">
        <v>0.05</v>
      </c>
      <c r="F15" s="41">
        <v>4.9000000000000002E-2</v>
      </c>
      <c r="G15" s="41">
        <v>4.7E-2</v>
      </c>
      <c r="H15" s="41">
        <v>4.5999999999999999E-2</v>
      </c>
      <c r="I15" s="41">
        <v>4.7E-2</v>
      </c>
      <c r="J15" s="41">
        <v>4.5999999999999999E-2</v>
      </c>
      <c r="K15" s="41">
        <v>4.8000000000000001E-2</v>
      </c>
      <c r="L15" s="41">
        <v>4.7E-2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0.61599999999999999</v>
      </c>
      <c r="C18" s="41">
        <v>0.624</v>
      </c>
      <c r="D18" s="41">
        <v>0.64500000000000002</v>
      </c>
      <c r="E18" s="41">
        <v>0.68300000000000005</v>
      </c>
      <c r="F18" s="41">
        <v>0.69099999999999995</v>
      </c>
      <c r="G18" s="41">
        <v>0.71899999999999997</v>
      </c>
      <c r="H18" s="41">
        <v>0.748</v>
      </c>
      <c r="I18" s="41">
        <v>0.77400000000000002</v>
      </c>
      <c r="J18" s="41">
        <v>0.78800000000000003</v>
      </c>
      <c r="K18" s="41">
        <v>0.82399999999999995</v>
      </c>
      <c r="L18" s="41">
        <v>0.82299999999999995</v>
      </c>
      <c r="M18" s="41">
        <v>0.89100000000000001</v>
      </c>
      <c r="N18" s="40">
        <v>405</v>
      </c>
    </row>
    <row r="19" spans="1:14" x14ac:dyDescent="0.2">
      <c r="A19" s="42" t="s">
        <v>16</v>
      </c>
      <c r="B19" s="41">
        <v>0.94</v>
      </c>
      <c r="C19" s="41">
        <v>0.95499999999999996</v>
      </c>
      <c r="D19" s="41">
        <v>1.018</v>
      </c>
      <c r="E19" s="41">
        <v>0.05</v>
      </c>
      <c r="F19" s="41">
        <v>4.9000000000000002E-2</v>
      </c>
      <c r="G19" s="41">
        <v>4.7E-2</v>
      </c>
      <c r="H19" s="41">
        <v>4.5999999999999999E-2</v>
      </c>
      <c r="I19" s="41">
        <v>4.5999999999999999E-2</v>
      </c>
      <c r="J19" s="41">
        <v>4.5999999999999999E-2</v>
      </c>
      <c r="K19" s="41">
        <v>4.8000000000000001E-2</v>
      </c>
      <c r="L19" s="41">
        <v>4.7E-2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0.61599999999999999</v>
      </c>
      <c r="C22" s="41">
        <v>0.622</v>
      </c>
      <c r="D22" s="41">
        <v>0.64300000000000002</v>
      </c>
      <c r="E22" s="41">
        <v>0.68100000000000005</v>
      </c>
      <c r="F22" s="41">
        <v>0.69</v>
      </c>
      <c r="G22" s="41">
        <v>0.72099999999999997</v>
      </c>
      <c r="H22" s="41">
        <v>0.75</v>
      </c>
      <c r="I22" s="41">
        <v>0.77800000000000002</v>
      </c>
      <c r="J22" s="41">
        <v>0.79100000000000004</v>
      </c>
      <c r="K22" s="41">
        <v>0.82599999999999996</v>
      </c>
      <c r="L22" s="41">
        <v>0.82499999999999996</v>
      </c>
      <c r="M22" s="41">
        <v>0.89200000000000002</v>
      </c>
      <c r="N22" s="40">
        <v>405</v>
      </c>
    </row>
    <row r="23" spans="1:14" x14ac:dyDescent="0.2">
      <c r="A23" s="42" t="s">
        <v>16</v>
      </c>
      <c r="B23" s="41">
        <v>0.94399999999999995</v>
      </c>
      <c r="C23" s="41">
        <v>0.95899999999999996</v>
      </c>
      <c r="D23" s="41">
        <v>1.0209999999999999</v>
      </c>
      <c r="E23" s="41">
        <v>1.077</v>
      </c>
      <c r="F23" s="41">
        <v>1.0780000000000001</v>
      </c>
      <c r="G23" s="41">
        <v>1.157</v>
      </c>
      <c r="H23" s="41">
        <v>4.5999999999999999E-2</v>
      </c>
      <c r="I23" s="41">
        <v>4.5999999999999999E-2</v>
      </c>
      <c r="J23" s="41">
        <v>4.5999999999999999E-2</v>
      </c>
      <c r="K23" s="41">
        <v>4.8000000000000001E-2</v>
      </c>
      <c r="L23" s="41">
        <v>4.7E-2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0BF9E-6062-554D-9946-FAB6E224BA72}">
  <dimension ref="A1:S23"/>
  <sheetViews>
    <sheetView workbookViewId="0">
      <selection activeCell="B22" sqref="B22:M23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0.65100000000000002</v>
      </c>
      <c r="C2" s="47">
        <v>0.66100000000000003</v>
      </c>
      <c r="D2" s="47">
        <v>0.66100000000000003</v>
      </c>
      <c r="E2" s="47">
        <v>4.5999999999999999E-2</v>
      </c>
      <c r="F2" s="47">
        <v>4.7E-2</v>
      </c>
      <c r="G2" s="47">
        <v>4.7E-2</v>
      </c>
      <c r="H2" s="47">
        <v>4.7E-2</v>
      </c>
      <c r="I2" s="47">
        <v>4.7E-2</v>
      </c>
      <c r="J2" s="47">
        <v>4.8000000000000001E-2</v>
      </c>
      <c r="K2" s="47">
        <v>4.7E-2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4.8000000000000001E-2</v>
      </c>
      <c r="C3" s="47">
        <v>4.7E-2</v>
      </c>
      <c r="D3" s="47">
        <v>4.7E-2</v>
      </c>
      <c r="E3" s="47">
        <v>4.7E-2</v>
      </c>
      <c r="F3" s="47">
        <v>4.7E-2</v>
      </c>
      <c r="G3" s="47">
        <v>4.7E-2</v>
      </c>
      <c r="H3" s="47">
        <v>4.7E-2</v>
      </c>
      <c r="I3" s="47">
        <v>4.7E-2</v>
      </c>
      <c r="J3" s="47">
        <v>4.7E-2</v>
      </c>
      <c r="K3" s="47">
        <v>4.7E-2</v>
      </c>
      <c r="L3" s="47">
        <v>4.7E-2</v>
      </c>
      <c r="M3" s="47">
        <v>4.7E-2</v>
      </c>
      <c r="N3" s="40">
        <v>405</v>
      </c>
      <c r="P3" s="46">
        <v>0</v>
      </c>
      <c r="Q3" s="44">
        <f>B2</f>
        <v>0.65100000000000002</v>
      </c>
      <c r="R3" s="44">
        <f>C2</f>
        <v>0.66100000000000003</v>
      </c>
      <c r="S3" s="44">
        <f>D2</f>
        <v>0.66100000000000003</v>
      </c>
    </row>
    <row r="4" spans="1:19" x14ac:dyDescent="0.2">
      <c r="P4" s="45">
        <v>120</v>
      </c>
      <c r="Q4" s="44">
        <f>E6</f>
        <v>0.69199999999999995</v>
      </c>
      <c r="R4" s="44">
        <f>F6</f>
        <v>0.70199999999999996</v>
      </c>
      <c r="S4" s="44">
        <f>G6</f>
        <v>0.70599999999999996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0.78600000000000003</v>
      </c>
      <c r="R5" s="44">
        <f>I10</f>
        <v>0.78400000000000003</v>
      </c>
      <c r="S5" s="44">
        <f>J10</f>
        <v>0.77100000000000002</v>
      </c>
    </row>
    <row r="6" spans="1:19" x14ac:dyDescent="0.2">
      <c r="A6" s="42" t="s">
        <v>17</v>
      </c>
      <c r="B6" s="41">
        <v>0.65100000000000002</v>
      </c>
      <c r="C6" s="41">
        <v>0.66</v>
      </c>
      <c r="D6" s="41">
        <v>0.66</v>
      </c>
      <c r="E6" s="41">
        <v>0.69199999999999995</v>
      </c>
      <c r="F6" s="41">
        <v>0.70199999999999996</v>
      </c>
      <c r="G6" s="41">
        <v>0.70599999999999996</v>
      </c>
      <c r="H6" s="41">
        <v>4.7E-2</v>
      </c>
      <c r="I6" s="41">
        <v>4.7E-2</v>
      </c>
      <c r="J6" s="41">
        <v>4.8000000000000001E-2</v>
      </c>
      <c r="K6" s="41">
        <v>4.7E-2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0.878</v>
      </c>
      <c r="R6" s="44">
        <f>L14</f>
        <v>0.84699999999999998</v>
      </c>
      <c r="S6" s="44">
        <f>M14</f>
        <v>0.84699999999999998</v>
      </c>
    </row>
    <row r="7" spans="1:19" x14ac:dyDescent="0.2">
      <c r="A7" s="42" t="s">
        <v>16</v>
      </c>
      <c r="B7" s="41">
        <v>4.8000000000000001E-2</v>
      </c>
      <c r="C7" s="41">
        <v>4.7E-2</v>
      </c>
      <c r="D7" s="41">
        <v>4.7E-2</v>
      </c>
      <c r="E7" s="41">
        <v>4.7E-2</v>
      </c>
      <c r="F7" s="41">
        <v>4.7E-2</v>
      </c>
      <c r="G7" s="41">
        <v>4.5999999999999999E-2</v>
      </c>
      <c r="H7" s="41">
        <v>4.7E-2</v>
      </c>
      <c r="I7" s="41">
        <v>4.7E-2</v>
      </c>
      <c r="J7" s="41">
        <v>4.7E-2</v>
      </c>
      <c r="K7" s="41">
        <v>4.7E-2</v>
      </c>
      <c r="L7" s="41">
        <v>4.7E-2</v>
      </c>
      <c r="M7" s="41">
        <v>4.7E-2</v>
      </c>
      <c r="N7" s="40">
        <v>405</v>
      </c>
      <c r="P7" s="46">
        <v>480</v>
      </c>
      <c r="Q7" s="44">
        <f>B19</f>
        <v>0.99399999999999999</v>
      </c>
      <c r="R7" s="44">
        <f>C19</f>
        <v>0.95099999999999996</v>
      </c>
      <c r="S7" s="44">
        <f>D19</f>
        <v>0.93300000000000005</v>
      </c>
    </row>
    <row r="8" spans="1:19" x14ac:dyDescent="0.2">
      <c r="P8" s="45">
        <v>600</v>
      </c>
      <c r="Q8" s="44">
        <f>E23</f>
        <v>1.1180000000000001</v>
      </c>
      <c r="R8" s="44">
        <f>F23</f>
        <v>1.0429999999999999</v>
      </c>
      <c r="S8" s="44">
        <f>G23</f>
        <v>1.044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0.65400000000000003</v>
      </c>
      <c r="C10" s="41">
        <v>0.66400000000000003</v>
      </c>
      <c r="D10" s="41">
        <v>0.66100000000000003</v>
      </c>
      <c r="E10" s="41">
        <v>0.69399999999999995</v>
      </c>
      <c r="F10" s="41">
        <v>0.70099999999999996</v>
      </c>
      <c r="G10" s="41">
        <v>0.70599999999999996</v>
      </c>
      <c r="H10" s="41">
        <v>0.78600000000000003</v>
      </c>
      <c r="I10" s="41">
        <v>0.78400000000000003</v>
      </c>
      <c r="J10" s="41">
        <v>0.77100000000000002</v>
      </c>
      <c r="K10" s="41">
        <v>4.7E-2</v>
      </c>
      <c r="L10" s="41">
        <v>4.5999999999999999E-2</v>
      </c>
      <c r="M10" s="41">
        <v>4.7E-2</v>
      </c>
      <c r="N10" s="40">
        <v>405</v>
      </c>
      <c r="P10" s="38" t="s">
        <v>20</v>
      </c>
      <c r="Q10" s="38">
        <f>SLOPE(Q3:Q8,$P$3:$P$8)</f>
        <v>7.9357142857142864E-4</v>
      </c>
      <c r="R10" s="38">
        <f>SLOPE(R3:R8,$P$3:$P$8)</f>
        <v>6.4761904761904759E-4</v>
      </c>
      <c r="S10" s="38">
        <f>SLOPE(S3:S8,$P$3:$P$8)</f>
        <v>6.3619047619047628E-4</v>
      </c>
    </row>
    <row r="11" spans="1:19" x14ac:dyDescent="0.2">
      <c r="A11" s="42" t="s">
        <v>16</v>
      </c>
      <c r="B11" s="41">
        <v>4.8000000000000001E-2</v>
      </c>
      <c r="C11" s="41">
        <v>4.7E-2</v>
      </c>
      <c r="D11" s="41">
        <v>4.7E-2</v>
      </c>
      <c r="E11" s="41">
        <v>4.5999999999999999E-2</v>
      </c>
      <c r="F11" s="41">
        <v>4.7E-2</v>
      </c>
      <c r="G11" s="41">
        <v>4.7E-2</v>
      </c>
      <c r="H11" s="41">
        <v>4.7E-2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4.7E-2</v>
      </c>
      <c r="N11" s="40">
        <v>405</v>
      </c>
      <c r="P11" s="38" t="s">
        <v>19</v>
      </c>
      <c r="Q11" s="38">
        <f>_xlfn.STDEV.P(Q10:S10)</f>
        <v>7.1648427076557118E-5</v>
      </c>
    </row>
    <row r="12" spans="1:19" x14ac:dyDescent="0.2">
      <c r="P12" s="38" t="s">
        <v>18</v>
      </c>
      <c r="Q12" s="38">
        <f>AVERAGE(Q10:S10)</f>
        <v>6.9246031746031747E-4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0.65300000000000002</v>
      </c>
      <c r="C14" s="41">
        <v>0.66400000000000003</v>
      </c>
      <c r="D14" s="41">
        <v>0.66100000000000003</v>
      </c>
      <c r="E14" s="41">
        <v>0.69899999999999995</v>
      </c>
      <c r="F14" s="41">
        <v>0.70499999999999996</v>
      </c>
      <c r="G14" s="41">
        <v>0.71</v>
      </c>
      <c r="H14" s="41">
        <v>0.78900000000000003</v>
      </c>
      <c r="I14" s="41">
        <v>0.78400000000000003</v>
      </c>
      <c r="J14" s="41">
        <v>0.77100000000000002</v>
      </c>
      <c r="K14" s="41">
        <v>0.878</v>
      </c>
      <c r="L14" s="41">
        <v>0.84699999999999998</v>
      </c>
      <c r="M14" s="41">
        <v>0.84699999999999998</v>
      </c>
      <c r="N14" s="40">
        <v>405</v>
      </c>
    </row>
    <row r="15" spans="1:19" x14ac:dyDescent="0.2">
      <c r="A15" s="42" t="s">
        <v>16</v>
      </c>
      <c r="B15" s="41">
        <v>4.8000000000000001E-2</v>
      </c>
      <c r="C15" s="41">
        <v>4.7E-2</v>
      </c>
      <c r="D15" s="41">
        <v>4.7E-2</v>
      </c>
      <c r="E15" s="41">
        <v>4.7E-2</v>
      </c>
      <c r="F15" s="41">
        <v>4.7E-2</v>
      </c>
      <c r="G15" s="41">
        <v>4.7E-2</v>
      </c>
      <c r="H15" s="41">
        <v>4.7E-2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4.7E-2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0.65</v>
      </c>
      <c r="C18" s="41">
        <v>0.66300000000000003</v>
      </c>
      <c r="D18" s="41">
        <v>0.66</v>
      </c>
      <c r="E18" s="41">
        <v>0.69899999999999995</v>
      </c>
      <c r="F18" s="41">
        <v>0.70599999999999996</v>
      </c>
      <c r="G18" s="41">
        <v>0.71</v>
      </c>
      <c r="H18" s="41">
        <v>0.79200000000000004</v>
      </c>
      <c r="I18" s="41">
        <v>0.78900000000000003</v>
      </c>
      <c r="J18" s="41">
        <v>0.77400000000000002</v>
      </c>
      <c r="K18" s="41">
        <v>0.88</v>
      </c>
      <c r="L18" s="41">
        <v>0.84899999999999998</v>
      </c>
      <c r="M18" s="41">
        <v>0.84799999999999998</v>
      </c>
      <c r="N18" s="40">
        <v>405</v>
      </c>
    </row>
    <row r="19" spans="1:14" x14ac:dyDescent="0.2">
      <c r="A19" s="42" t="s">
        <v>16</v>
      </c>
      <c r="B19" s="41">
        <v>0.99399999999999999</v>
      </c>
      <c r="C19" s="41">
        <v>0.95099999999999996</v>
      </c>
      <c r="D19" s="41">
        <v>0.93300000000000005</v>
      </c>
      <c r="E19" s="41">
        <v>4.7E-2</v>
      </c>
      <c r="F19" s="41">
        <v>4.7E-2</v>
      </c>
      <c r="G19" s="41">
        <v>4.5999999999999999E-2</v>
      </c>
      <c r="H19" s="41">
        <v>4.7E-2</v>
      </c>
      <c r="I19" s="41">
        <v>4.7E-2</v>
      </c>
      <c r="J19" s="41">
        <v>4.7E-2</v>
      </c>
      <c r="K19" s="41">
        <v>4.7E-2</v>
      </c>
      <c r="L19" s="41">
        <v>4.7E-2</v>
      </c>
      <c r="M19" s="41">
        <v>4.7E-2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0.64600000000000002</v>
      </c>
      <c r="C22" s="41">
        <v>0.66</v>
      </c>
      <c r="D22" s="41">
        <v>0.66</v>
      </c>
      <c r="E22" s="41">
        <v>0.69899999999999995</v>
      </c>
      <c r="F22" s="41">
        <v>0.70799999999999996</v>
      </c>
      <c r="G22" s="41">
        <v>0.71099999999999997</v>
      </c>
      <c r="H22" s="41">
        <v>0.79700000000000004</v>
      </c>
      <c r="I22" s="41">
        <v>0.79200000000000004</v>
      </c>
      <c r="J22" s="41">
        <v>0.77600000000000002</v>
      </c>
      <c r="K22" s="41">
        <v>0.88700000000000001</v>
      </c>
      <c r="L22" s="41">
        <v>0.85599999999999998</v>
      </c>
      <c r="M22" s="41">
        <v>0.85499999999999998</v>
      </c>
      <c r="N22" s="40">
        <v>405</v>
      </c>
    </row>
    <row r="23" spans="1:14" x14ac:dyDescent="0.2">
      <c r="A23" s="42" t="s">
        <v>16</v>
      </c>
      <c r="B23" s="41">
        <v>0.996</v>
      </c>
      <c r="C23" s="41">
        <v>0.95399999999999996</v>
      </c>
      <c r="D23" s="41">
        <v>0.93300000000000005</v>
      </c>
      <c r="E23" s="41">
        <v>1.1180000000000001</v>
      </c>
      <c r="F23" s="41">
        <v>1.0429999999999999</v>
      </c>
      <c r="G23" s="41">
        <v>1.044</v>
      </c>
      <c r="H23" s="41">
        <v>4.7E-2</v>
      </c>
      <c r="I23" s="41">
        <v>4.7E-2</v>
      </c>
      <c r="J23" s="41">
        <v>4.7E-2</v>
      </c>
      <c r="K23" s="41">
        <v>4.7E-2</v>
      </c>
      <c r="L23" s="41">
        <v>4.7E-2</v>
      </c>
      <c r="M23" s="41">
        <v>4.7E-2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23833-C970-0440-98F6-0A3D64F42BF0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0.64500000000000002</v>
      </c>
      <c r="C2" s="47">
        <v>0.65700000000000003</v>
      </c>
      <c r="D2" s="47">
        <v>0.64900000000000002</v>
      </c>
      <c r="E2" s="47">
        <v>4.5999999999999999E-2</v>
      </c>
      <c r="F2" s="47">
        <v>4.5999999999999999E-2</v>
      </c>
      <c r="G2" s="47">
        <v>4.7E-2</v>
      </c>
      <c r="H2" s="47">
        <v>4.8000000000000001E-2</v>
      </c>
      <c r="I2" s="47">
        <v>4.9000000000000002E-2</v>
      </c>
      <c r="J2" s="47">
        <v>4.8000000000000001E-2</v>
      </c>
      <c r="K2" s="47">
        <v>4.8000000000000001E-2</v>
      </c>
      <c r="L2" s="47">
        <v>4.8000000000000001E-2</v>
      </c>
      <c r="M2" s="47">
        <v>4.8000000000000001E-2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4.5999999999999999E-2</v>
      </c>
      <c r="D3" s="47">
        <v>4.7E-2</v>
      </c>
      <c r="E3" s="47">
        <v>4.7E-2</v>
      </c>
      <c r="F3" s="47">
        <v>4.5999999999999999E-2</v>
      </c>
      <c r="G3" s="47">
        <v>4.7E-2</v>
      </c>
      <c r="H3" s="47">
        <v>4.7E-2</v>
      </c>
      <c r="I3" s="47">
        <v>4.7E-2</v>
      </c>
      <c r="J3" s="47">
        <v>4.5999999999999999E-2</v>
      </c>
      <c r="K3" s="47">
        <v>4.5999999999999999E-2</v>
      </c>
      <c r="L3" s="47">
        <v>4.7E-2</v>
      </c>
      <c r="M3" s="47">
        <v>4.9000000000000002E-2</v>
      </c>
      <c r="N3" s="40">
        <v>405</v>
      </c>
      <c r="P3" s="46">
        <v>0</v>
      </c>
      <c r="Q3" s="44">
        <f>B2</f>
        <v>0.64500000000000002</v>
      </c>
      <c r="R3" s="44">
        <f>C2</f>
        <v>0.65700000000000003</v>
      </c>
      <c r="S3" s="44">
        <f>D2</f>
        <v>0.64900000000000002</v>
      </c>
    </row>
    <row r="4" spans="1:19" x14ac:dyDescent="0.2">
      <c r="P4" s="45">
        <v>120</v>
      </c>
      <c r="Q4" s="44">
        <f>E6</f>
        <v>0.69899999999999995</v>
      </c>
      <c r="R4" s="44">
        <f>F6</f>
        <v>0.71299999999999997</v>
      </c>
      <c r="S4" s="44">
        <f>G6</f>
        <v>0.69699999999999995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0.749</v>
      </c>
      <c r="R5" s="44">
        <f>I10</f>
        <v>0.78100000000000003</v>
      </c>
      <c r="S5" s="44">
        <f>J10</f>
        <v>0.75</v>
      </c>
    </row>
    <row r="6" spans="1:19" x14ac:dyDescent="0.2">
      <c r="A6" s="42" t="s">
        <v>17</v>
      </c>
      <c r="B6" s="41">
        <v>0.64600000000000002</v>
      </c>
      <c r="C6" s="41">
        <v>0.65800000000000003</v>
      </c>
      <c r="D6" s="41">
        <v>0.64900000000000002</v>
      </c>
      <c r="E6" s="41">
        <v>0.69899999999999995</v>
      </c>
      <c r="F6" s="41">
        <v>0.71299999999999997</v>
      </c>
      <c r="G6" s="41">
        <v>0.69699999999999995</v>
      </c>
      <c r="H6" s="41">
        <v>4.8000000000000001E-2</v>
      </c>
      <c r="I6" s="41">
        <v>4.9000000000000002E-2</v>
      </c>
      <c r="J6" s="41">
        <v>4.8000000000000001E-2</v>
      </c>
      <c r="K6" s="41">
        <v>4.8000000000000001E-2</v>
      </c>
      <c r="L6" s="41">
        <v>4.8000000000000001E-2</v>
      </c>
      <c r="M6" s="41">
        <v>4.7E-2</v>
      </c>
      <c r="N6" s="40">
        <v>405</v>
      </c>
      <c r="P6" s="45">
        <v>360</v>
      </c>
      <c r="Q6" s="44">
        <f>K14</f>
        <v>0.81699999999999995</v>
      </c>
      <c r="R6" s="44">
        <f>L14</f>
        <v>0.86099999999999999</v>
      </c>
      <c r="S6" s="44">
        <f>M14</f>
        <v>0.80600000000000005</v>
      </c>
    </row>
    <row r="7" spans="1:19" x14ac:dyDescent="0.2">
      <c r="A7" s="42" t="s">
        <v>16</v>
      </c>
      <c r="B7" s="41">
        <v>4.7E-2</v>
      </c>
      <c r="C7" s="41">
        <v>4.5999999999999999E-2</v>
      </c>
      <c r="D7" s="41">
        <v>4.7E-2</v>
      </c>
      <c r="E7" s="41">
        <v>4.7E-2</v>
      </c>
      <c r="F7" s="41">
        <v>4.5999999999999999E-2</v>
      </c>
      <c r="G7" s="41">
        <v>4.7E-2</v>
      </c>
      <c r="H7" s="41">
        <v>4.7E-2</v>
      </c>
      <c r="I7" s="41">
        <v>4.7E-2</v>
      </c>
      <c r="J7" s="41">
        <v>4.7E-2</v>
      </c>
      <c r="K7" s="41">
        <v>4.5999999999999999E-2</v>
      </c>
      <c r="L7" s="41">
        <v>4.7E-2</v>
      </c>
      <c r="M7" s="41">
        <v>4.9000000000000002E-2</v>
      </c>
      <c r="N7" s="40">
        <v>405</v>
      </c>
      <c r="P7" s="46">
        <v>480</v>
      </c>
      <c r="Q7" s="44">
        <f>B19</f>
        <v>0.90600000000000003</v>
      </c>
      <c r="R7" s="44">
        <f>C19</f>
        <v>0.93500000000000005</v>
      </c>
      <c r="S7" s="44">
        <f>D19</f>
        <v>0.87</v>
      </c>
    </row>
    <row r="8" spans="1:19" x14ac:dyDescent="0.2">
      <c r="P8" s="45">
        <v>600</v>
      </c>
      <c r="Q8" s="44">
        <f>E23</f>
        <v>1.0069999999999999</v>
      </c>
      <c r="R8" s="44">
        <f>F23</f>
        <v>1.0349999999999999</v>
      </c>
      <c r="S8" s="44">
        <f>G23</f>
        <v>0.97099999999999997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0.64700000000000002</v>
      </c>
      <c r="C10" s="41">
        <v>0.65600000000000003</v>
      </c>
      <c r="D10" s="41">
        <v>0.64900000000000002</v>
      </c>
      <c r="E10" s="41">
        <v>0.70099999999999996</v>
      </c>
      <c r="F10" s="41">
        <v>0.71699999999999997</v>
      </c>
      <c r="G10" s="41">
        <v>0.69599999999999995</v>
      </c>
      <c r="H10" s="41">
        <v>0.749</v>
      </c>
      <c r="I10" s="41">
        <v>0.78100000000000003</v>
      </c>
      <c r="J10" s="41">
        <v>0.75</v>
      </c>
      <c r="K10" s="41">
        <v>4.8000000000000001E-2</v>
      </c>
      <c r="L10" s="41">
        <v>4.8000000000000001E-2</v>
      </c>
      <c r="M10" s="41">
        <v>4.7E-2</v>
      </c>
      <c r="N10" s="40">
        <v>405</v>
      </c>
      <c r="P10" s="38" t="s">
        <v>20</v>
      </c>
      <c r="Q10" s="38">
        <f>SLOPE(Q3:Q8,$P$3:$P$8)</f>
        <v>5.9500000000000004E-4</v>
      </c>
      <c r="R10" s="38">
        <f>SLOPE(R3:R8,$P$3:$P$8)</f>
        <v>6.2761904761904754E-4</v>
      </c>
      <c r="S10" s="38">
        <f>SLOPE(S3:S8,$P$3:$P$8)</f>
        <v>5.2023809523809531E-4</v>
      </c>
    </row>
    <row r="11" spans="1:19" x14ac:dyDescent="0.2">
      <c r="A11" s="42" t="s">
        <v>16</v>
      </c>
      <c r="B11" s="41">
        <v>4.7E-2</v>
      </c>
      <c r="C11" s="41">
        <v>4.5999999999999999E-2</v>
      </c>
      <c r="D11" s="41">
        <v>4.7E-2</v>
      </c>
      <c r="E11" s="41">
        <v>4.7E-2</v>
      </c>
      <c r="F11" s="41">
        <v>4.5999999999999999E-2</v>
      </c>
      <c r="G11" s="41">
        <v>4.7E-2</v>
      </c>
      <c r="H11" s="41">
        <v>4.8000000000000001E-2</v>
      </c>
      <c r="I11" s="41">
        <v>4.7E-2</v>
      </c>
      <c r="J11" s="41">
        <v>4.7E-2</v>
      </c>
      <c r="K11" s="41">
        <v>4.5999999999999999E-2</v>
      </c>
      <c r="L11" s="41">
        <v>4.7E-2</v>
      </c>
      <c r="M11" s="41">
        <v>4.9000000000000002E-2</v>
      </c>
      <c r="N11" s="40">
        <v>405</v>
      </c>
      <c r="P11" s="38" t="s">
        <v>19</v>
      </c>
      <c r="Q11" s="38">
        <f>_xlfn.STDEV.P(Q10:S10)</f>
        <v>4.4949371031864696E-5</v>
      </c>
    </row>
    <row r="12" spans="1:19" x14ac:dyDescent="0.2">
      <c r="P12" s="38" t="s">
        <v>18</v>
      </c>
      <c r="Q12" s="38">
        <f>AVERAGE(Q10:S10)</f>
        <v>5.8095238095238089E-4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0.64900000000000002</v>
      </c>
      <c r="C14" s="41">
        <v>0.65800000000000003</v>
      </c>
      <c r="D14" s="41">
        <v>0.65</v>
      </c>
      <c r="E14" s="41">
        <v>0.70199999999999996</v>
      </c>
      <c r="F14" s="41">
        <v>0.71699999999999997</v>
      </c>
      <c r="G14" s="41">
        <v>0.69599999999999995</v>
      </c>
      <c r="H14" s="41">
        <v>0.75</v>
      </c>
      <c r="I14" s="41">
        <v>0.78400000000000003</v>
      </c>
      <c r="J14" s="41">
        <v>0.75</v>
      </c>
      <c r="K14" s="41">
        <v>0.81699999999999995</v>
      </c>
      <c r="L14" s="41">
        <v>0.86099999999999999</v>
      </c>
      <c r="M14" s="41">
        <v>0.80600000000000005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4.5999999999999999E-2</v>
      </c>
      <c r="D15" s="41">
        <v>4.7E-2</v>
      </c>
      <c r="E15" s="41">
        <v>4.5999999999999999E-2</v>
      </c>
      <c r="F15" s="41">
        <v>4.5999999999999999E-2</v>
      </c>
      <c r="G15" s="41">
        <v>4.7E-2</v>
      </c>
      <c r="H15" s="41">
        <v>4.7E-2</v>
      </c>
      <c r="I15" s="41">
        <v>4.7E-2</v>
      </c>
      <c r="J15" s="41">
        <v>4.5999999999999999E-2</v>
      </c>
      <c r="K15" s="41">
        <v>4.5999999999999999E-2</v>
      </c>
      <c r="L15" s="41">
        <v>4.7E-2</v>
      </c>
      <c r="M15" s="41">
        <v>4.9000000000000002E-2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0.64800000000000002</v>
      </c>
      <c r="C18" s="41">
        <v>0.65900000000000003</v>
      </c>
      <c r="D18" s="41">
        <v>0.65</v>
      </c>
      <c r="E18" s="41">
        <v>0.70199999999999996</v>
      </c>
      <c r="F18" s="41">
        <v>0.72</v>
      </c>
      <c r="G18" s="41">
        <v>0.7</v>
      </c>
      <c r="H18" s="41">
        <v>0.75</v>
      </c>
      <c r="I18" s="41">
        <v>0.78700000000000003</v>
      </c>
      <c r="J18" s="41">
        <v>0.755</v>
      </c>
      <c r="K18" s="41">
        <v>0.81499999999999995</v>
      </c>
      <c r="L18" s="41">
        <v>0.86099999999999999</v>
      </c>
      <c r="M18" s="41">
        <v>0.80800000000000005</v>
      </c>
      <c r="N18" s="40">
        <v>405</v>
      </c>
    </row>
    <row r="19" spans="1:14" x14ac:dyDescent="0.2">
      <c r="A19" s="42" t="s">
        <v>16</v>
      </c>
      <c r="B19" s="41">
        <v>0.90600000000000003</v>
      </c>
      <c r="C19" s="41">
        <v>0.93500000000000005</v>
      </c>
      <c r="D19" s="41">
        <v>0.87</v>
      </c>
      <c r="E19" s="41">
        <v>4.7E-2</v>
      </c>
      <c r="F19" s="41">
        <v>4.5999999999999999E-2</v>
      </c>
      <c r="G19" s="41">
        <v>4.7E-2</v>
      </c>
      <c r="H19" s="41">
        <v>4.8000000000000001E-2</v>
      </c>
      <c r="I19" s="41">
        <v>4.7E-2</v>
      </c>
      <c r="J19" s="41">
        <v>4.7E-2</v>
      </c>
      <c r="K19" s="41">
        <v>4.5999999999999999E-2</v>
      </c>
      <c r="L19" s="41">
        <v>4.7E-2</v>
      </c>
      <c r="M19" s="41">
        <v>4.9000000000000002E-2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0.64600000000000002</v>
      </c>
      <c r="C22" s="41">
        <v>0.65700000000000003</v>
      </c>
      <c r="D22" s="41">
        <v>0.64800000000000002</v>
      </c>
      <c r="E22" s="41">
        <v>0.70399999999999996</v>
      </c>
      <c r="F22" s="41">
        <v>0.72199999999999998</v>
      </c>
      <c r="G22" s="41">
        <v>0.69899999999999995</v>
      </c>
      <c r="H22" s="41">
        <v>0.752</v>
      </c>
      <c r="I22" s="41">
        <v>0.78700000000000003</v>
      </c>
      <c r="J22" s="41">
        <v>0.75700000000000001</v>
      </c>
      <c r="K22" s="41">
        <v>0.82099999999999995</v>
      </c>
      <c r="L22" s="41">
        <v>0.86499999999999999</v>
      </c>
      <c r="M22" s="41">
        <v>0.80900000000000005</v>
      </c>
      <c r="N22" s="40">
        <v>405</v>
      </c>
    </row>
    <row r="23" spans="1:14" x14ac:dyDescent="0.2">
      <c r="A23" s="42" t="s">
        <v>16</v>
      </c>
      <c r="B23" s="41">
        <v>0.91400000000000003</v>
      </c>
      <c r="C23" s="41">
        <v>0.93799999999999994</v>
      </c>
      <c r="D23" s="41">
        <v>0.871</v>
      </c>
      <c r="E23" s="41">
        <v>1.0069999999999999</v>
      </c>
      <c r="F23" s="41">
        <v>1.0349999999999999</v>
      </c>
      <c r="G23" s="41">
        <v>0.97099999999999997</v>
      </c>
      <c r="H23" s="41">
        <v>4.7E-2</v>
      </c>
      <c r="I23" s="41">
        <v>4.7E-2</v>
      </c>
      <c r="J23" s="41">
        <v>4.7E-2</v>
      </c>
      <c r="K23" s="41">
        <v>4.5999999999999999E-2</v>
      </c>
      <c r="L23" s="41">
        <v>4.7E-2</v>
      </c>
      <c r="M23" s="41">
        <v>4.9000000000000002E-2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E5987-0C5F-9D45-A5B2-516FC2F244A4}">
  <dimension ref="A1:S23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0.64100000000000001</v>
      </c>
      <c r="C2" s="47">
        <v>0.64100000000000001</v>
      </c>
      <c r="D2" s="47">
        <v>0.63500000000000001</v>
      </c>
      <c r="E2" s="47">
        <v>4.7E-2</v>
      </c>
      <c r="F2" s="47">
        <v>4.5999999999999999E-2</v>
      </c>
      <c r="G2" s="47">
        <v>4.7E-2</v>
      </c>
      <c r="H2" s="47">
        <v>4.8000000000000001E-2</v>
      </c>
      <c r="I2" s="47">
        <v>4.9000000000000002E-2</v>
      </c>
      <c r="J2" s="47">
        <v>4.8000000000000001E-2</v>
      </c>
      <c r="K2" s="47">
        <v>4.9000000000000002E-2</v>
      </c>
      <c r="L2" s="47">
        <v>4.7E-2</v>
      </c>
      <c r="M2" s="47">
        <v>4.9000000000000002E-2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4.5999999999999999E-2</v>
      </c>
      <c r="C3" s="47">
        <v>4.7E-2</v>
      </c>
      <c r="D3" s="47">
        <v>4.5999999999999999E-2</v>
      </c>
      <c r="E3" s="47">
        <v>4.7E-2</v>
      </c>
      <c r="F3" s="47">
        <v>4.7E-2</v>
      </c>
      <c r="G3" s="47">
        <v>4.7E-2</v>
      </c>
      <c r="H3" s="47">
        <v>4.9000000000000002E-2</v>
      </c>
      <c r="I3" s="47">
        <v>4.7E-2</v>
      </c>
      <c r="J3" s="47">
        <v>4.7E-2</v>
      </c>
      <c r="K3" s="47">
        <v>4.7E-2</v>
      </c>
      <c r="L3" s="47">
        <v>4.5999999999999999E-2</v>
      </c>
      <c r="M3" s="47">
        <v>4.5999999999999999E-2</v>
      </c>
      <c r="N3" s="40">
        <v>405</v>
      </c>
      <c r="P3" s="46">
        <v>0</v>
      </c>
      <c r="Q3" s="44">
        <f>B2</f>
        <v>0.64100000000000001</v>
      </c>
      <c r="R3" s="44">
        <f>C2</f>
        <v>0.64100000000000001</v>
      </c>
      <c r="S3" s="44">
        <f>D2</f>
        <v>0.63500000000000001</v>
      </c>
    </row>
    <row r="4" spans="1:19" x14ac:dyDescent="0.2">
      <c r="P4" s="45">
        <v>120</v>
      </c>
      <c r="Q4" s="44">
        <f>E6</f>
        <v>0.70099999999999996</v>
      </c>
      <c r="R4" s="44">
        <f>F6</f>
        <v>0.72099999999999997</v>
      </c>
      <c r="S4" s="44">
        <f>G6</f>
        <v>0.71399999999999997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0.75700000000000001</v>
      </c>
      <c r="R5" s="44">
        <f>I10</f>
        <v>0.81100000000000005</v>
      </c>
      <c r="S5" s="44">
        <f>J10</f>
        <v>0.77600000000000002</v>
      </c>
    </row>
    <row r="6" spans="1:19" x14ac:dyDescent="0.2">
      <c r="A6" s="42" t="s">
        <v>17</v>
      </c>
      <c r="B6" s="41">
        <v>0.63800000000000001</v>
      </c>
      <c r="C6" s="41">
        <v>0.64300000000000002</v>
      </c>
      <c r="D6" s="41">
        <v>0.63500000000000001</v>
      </c>
      <c r="E6" s="41">
        <v>0.70099999999999996</v>
      </c>
      <c r="F6" s="41">
        <v>0.72099999999999997</v>
      </c>
      <c r="G6" s="41">
        <v>0.71399999999999997</v>
      </c>
      <c r="H6" s="41">
        <v>4.8000000000000001E-2</v>
      </c>
      <c r="I6" s="41">
        <v>4.9000000000000002E-2</v>
      </c>
      <c r="J6" s="41">
        <v>4.8000000000000001E-2</v>
      </c>
      <c r="K6" s="41">
        <v>4.9000000000000002E-2</v>
      </c>
      <c r="L6" s="41">
        <v>4.7E-2</v>
      </c>
      <c r="M6" s="41">
        <v>4.9000000000000002E-2</v>
      </c>
      <c r="N6" s="40">
        <v>405</v>
      </c>
      <c r="P6" s="45">
        <v>360</v>
      </c>
      <c r="Q6" s="44">
        <f>K14</f>
        <v>0.81799999999999995</v>
      </c>
      <c r="R6" s="44">
        <f>L14</f>
        <v>0.88600000000000001</v>
      </c>
      <c r="S6" s="44">
        <f>M14</f>
        <v>0.84599999999999997</v>
      </c>
    </row>
    <row r="7" spans="1:19" x14ac:dyDescent="0.2">
      <c r="A7" s="42" t="s">
        <v>16</v>
      </c>
      <c r="B7" s="41">
        <v>4.5999999999999999E-2</v>
      </c>
      <c r="C7" s="41">
        <v>4.5999999999999999E-2</v>
      </c>
      <c r="D7" s="41">
        <v>4.5999999999999999E-2</v>
      </c>
      <c r="E7" s="41">
        <v>4.7E-2</v>
      </c>
      <c r="F7" s="41">
        <v>4.7E-2</v>
      </c>
      <c r="G7" s="41">
        <v>4.7E-2</v>
      </c>
      <c r="H7" s="41">
        <v>4.8000000000000001E-2</v>
      </c>
      <c r="I7" s="41">
        <v>4.7E-2</v>
      </c>
      <c r="J7" s="41">
        <v>4.7E-2</v>
      </c>
      <c r="K7" s="41">
        <v>4.7E-2</v>
      </c>
      <c r="L7" s="41">
        <v>4.5999999999999999E-2</v>
      </c>
      <c r="M7" s="41">
        <v>4.5999999999999999E-2</v>
      </c>
      <c r="N7" s="40">
        <v>405</v>
      </c>
      <c r="P7" s="46">
        <v>480</v>
      </c>
      <c r="Q7" s="44">
        <f>B19</f>
        <v>0.89500000000000002</v>
      </c>
      <c r="R7" s="44">
        <f>C19</f>
        <v>0.99</v>
      </c>
      <c r="S7" s="44">
        <f>D19</f>
        <v>0.93300000000000005</v>
      </c>
    </row>
    <row r="8" spans="1:19" x14ac:dyDescent="0.2">
      <c r="P8" s="45">
        <v>600</v>
      </c>
      <c r="Q8" s="44">
        <f>E23</f>
        <v>1.0009999999999999</v>
      </c>
      <c r="R8" s="44">
        <f>F23</f>
        <v>1.117</v>
      </c>
      <c r="S8" s="44">
        <f>G23</f>
        <v>1.0349999999999999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0.63800000000000001</v>
      </c>
      <c r="C10" s="41">
        <v>0.64300000000000002</v>
      </c>
      <c r="D10" s="41">
        <v>0.63600000000000001</v>
      </c>
      <c r="E10" s="41">
        <v>0.70299999999999996</v>
      </c>
      <c r="F10" s="41">
        <v>0.72299999999999998</v>
      </c>
      <c r="G10" s="41">
        <v>0.71799999999999997</v>
      </c>
      <c r="H10" s="41">
        <v>0.75700000000000001</v>
      </c>
      <c r="I10" s="41">
        <v>0.81100000000000005</v>
      </c>
      <c r="J10" s="41">
        <v>0.77600000000000002</v>
      </c>
      <c r="K10" s="41">
        <v>4.9000000000000002E-2</v>
      </c>
      <c r="L10" s="41">
        <v>4.7E-2</v>
      </c>
      <c r="M10" s="41">
        <v>4.9000000000000002E-2</v>
      </c>
      <c r="N10" s="40">
        <v>405</v>
      </c>
      <c r="P10" s="38" t="s">
        <v>20</v>
      </c>
      <c r="Q10" s="38">
        <f>SLOPE(Q3:Q8,$P$3:$P$8)</f>
        <v>5.8166666666666664E-4</v>
      </c>
      <c r="R10" s="38">
        <f>SLOPE(R3:R8,$P$3:$P$8)</f>
        <v>7.7666666666666672E-4</v>
      </c>
      <c r="S10" s="38">
        <f>SLOPE(S3:S8,$P$3:$P$8)</f>
        <v>6.4928571428571422E-4</v>
      </c>
    </row>
    <row r="11" spans="1:19" x14ac:dyDescent="0.2">
      <c r="A11" s="42" t="s">
        <v>16</v>
      </c>
      <c r="B11" s="41">
        <v>4.5999999999999999E-2</v>
      </c>
      <c r="C11" s="41">
        <v>4.7E-2</v>
      </c>
      <c r="D11" s="41">
        <v>4.5999999999999999E-2</v>
      </c>
      <c r="E11" s="41">
        <v>4.7E-2</v>
      </c>
      <c r="F11" s="41">
        <v>4.7E-2</v>
      </c>
      <c r="G11" s="41">
        <v>4.7E-2</v>
      </c>
      <c r="H11" s="41">
        <v>4.9000000000000002E-2</v>
      </c>
      <c r="I11" s="41">
        <v>4.7E-2</v>
      </c>
      <c r="J11" s="41">
        <v>4.7E-2</v>
      </c>
      <c r="K11" s="41">
        <v>4.7E-2</v>
      </c>
      <c r="L11" s="41">
        <v>4.7E-2</v>
      </c>
      <c r="M11" s="41">
        <v>4.5999999999999999E-2</v>
      </c>
      <c r="N11" s="40">
        <v>405</v>
      </c>
      <c r="P11" s="38" t="s">
        <v>19</v>
      </c>
      <c r="Q11" s="38">
        <f>_xlfn.STDEV.P(Q10:S10)</f>
        <v>8.084501127355116E-5</v>
      </c>
    </row>
    <row r="12" spans="1:19" x14ac:dyDescent="0.2">
      <c r="P12" s="38" t="s">
        <v>18</v>
      </c>
      <c r="Q12" s="38">
        <f>AVERAGE(Q10:S10)</f>
        <v>6.6920634920634916E-4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0.64100000000000001</v>
      </c>
      <c r="C14" s="41">
        <v>0.64400000000000002</v>
      </c>
      <c r="D14" s="41">
        <v>0.63700000000000001</v>
      </c>
      <c r="E14" s="41">
        <v>0.70299999999999996</v>
      </c>
      <c r="F14" s="41">
        <v>0.72699999999999998</v>
      </c>
      <c r="G14" s="41">
        <v>0.72099999999999997</v>
      </c>
      <c r="H14" s="41">
        <v>0.75900000000000001</v>
      </c>
      <c r="I14" s="41">
        <v>0.81399999999999995</v>
      </c>
      <c r="J14" s="41">
        <v>0.77700000000000002</v>
      </c>
      <c r="K14" s="41">
        <v>0.81799999999999995</v>
      </c>
      <c r="L14" s="41">
        <v>0.88600000000000001</v>
      </c>
      <c r="M14" s="41">
        <v>0.84599999999999997</v>
      </c>
      <c r="N14" s="40">
        <v>405</v>
      </c>
    </row>
    <row r="15" spans="1:19" x14ac:dyDescent="0.2">
      <c r="A15" s="42" t="s">
        <v>16</v>
      </c>
      <c r="B15" s="41">
        <v>4.5999999999999999E-2</v>
      </c>
      <c r="C15" s="41">
        <v>4.7E-2</v>
      </c>
      <c r="D15" s="41">
        <v>4.5999999999999999E-2</v>
      </c>
      <c r="E15" s="41">
        <v>4.7E-2</v>
      </c>
      <c r="F15" s="41">
        <v>4.7E-2</v>
      </c>
      <c r="G15" s="41">
        <v>4.7E-2</v>
      </c>
      <c r="H15" s="41">
        <v>4.9000000000000002E-2</v>
      </c>
      <c r="I15" s="41">
        <v>4.7E-2</v>
      </c>
      <c r="J15" s="41">
        <v>4.7E-2</v>
      </c>
      <c r="K15" s="41">
        <v>4.7E-2</v>
      </c>
      <c r="L15" s="41">
        <v>4.7E-2</v>
      </c>
      <c r="M15" s="41">
        <v>4.5999999999999999E-2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0.63900000000000001</v>
      </c>
      <c r="C18" s="41">
        <v>0.64400000000000002</v>
      </c>
      <c r="D18" s="41">
        <v>0.63600000000000001</v>
      </c>
      <c r="E18" s="41">
        <v>0.70599999999999996</v>
      </c>
      <c r="F18" s="41">
        <v>0.72799999999999998</v>
      </c>
      <c r="G18" s="41">
        <v>0.72199999999999998</v>
      </c>
      <c r="H18" s="41">
        <v>0.76400000000000001</v>
      </c>
      <c r="I18" s="41">
        <v>0.81899999999999995</v>
      </c>
      <c r="J18" s="41">
        <v>0.78</v>
      </c>
      <c r="K18" s="41">
        <v>0.82</v>
      </c>
      <c r="L18" s="41">
        <v>0.88800000000000001</v>
      </c>
      <c r="M18" s="41">
        <v>0.84799999999999998</v>
      </c>
      <c r="N18" s="40">
        <v>405</v>
      </c>
    </row>
    <row r="19" spans="1:14" x14ac:dyDescent="0.2">
      <c r="A19" s="42" t="s">
        <v>16</v>
      </c>
      <c r="B19" s="41">
        <v>0.89500000000000002</v>
      </c>
      <c r="C19" s="41">
        <v>0.99</v>
      </c>
      <c r="D19" s="41">
        <v>0.93300000000000005</v>
      </c>
      <c r="E19" s="41">
        <v>4.7E-2</v>
      </c>
      <c r="F19" s="41">
        <v>4.7E-2</v>
      </c>
      <c r="G19" s="41">
        <v>4.7E-2</v>
      </c>
      <c r="H19" s="41">
        <v>4.9000000000000002E-2</v>
      </c>
      <c r="I19" s="41">
        <v>4.7E-2</v>
      </c>
      <c r="J19" s="41">
        <v>4.7E-2</v>
      </c>
      <c r="K19" s="41">
        <v>4.7E-2</v>
      </c>
      <c r="L19" s="41">
        <v>4.5999999999999999E-2</v>
      </c>
      <c r="M19" s="41">
        <v>4.5999999999999999E-2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0.63800000000000001</v>
      </c>
      <c r="C22" s="41">
        <v>0.64300000000000002</v>
      </c>
      <c r="D22" s="41">
        <v>0.63600000000000001</v>
      </c>
      <c r="E22" s="41">
        <v>0.70699999999999996</v>
      </c>
      <c r="F22" s="41">
        <v>0.72899999999999998</v>
      </c>
      <c r="G22" s="41">
        <v>0.72199999999999998</v>
      </c>
      <c r="H22" s="41">
        <v>0.76800000000000002</v>
      </c>
      <c r="I22" s="41">
        <v>0.82099999999999995</v>
      </c>
      <c r="J22" s="41">
        <v>0.78500000000000003</v>
      </c>
      <c r="K22" s="41">
        <v>0.82299999999999995</v>
      </c>
      <c r="L22" s="41">
        <v>0.89200000000000002</v>
      </c>
      <c r="M22" s="41">
        <v>0.85</v>
      </c>
      <c r="N22" s="40">
        <v>405</v>
      </c>
    </row>
    <row r="23" spans="1:14" x14ac:dyDescent="0.2">
      <c r="A23" s="42" t="s">
        <v>16</v>
      </c>
      <c r="B23" s="41">
        <v>0.89800000000000002</v>
      </c>
      <c r="C23" s="41">
        <v>0.99199999999999999</v>
      </c>
      <c r="D23" s="41">
        <v>0.93500000000000005</v>
      </c>
      <c r="E23" s="41">
        <v>1.0009999999999999</v>
      </c>
      <c r="F23" s="41">
        <v>1.117</v>
      </c>
      <c r="G23" s="41">
        <v>1.0349999999999999</v>
      </c>
      <c r="H23" s="41">
        <v>4.9000000000000002E-2</v>
      </c>
      <c r="I23" s="41">
        <v>4.7E-2</v>
      </c>
      <c r="J23" s="41">
        <v>4.7E-2</v>
      </c>
      <c r="K23" s="41">
        <v>4.7E-2</v>
      </c>
      <c r="L23" s="41">
        <v>4.5999999999999999E-2</v>
      </c>
      <c r="M23" s="41">
        <v>4.5999999999999999E-2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52FAB-A28A-0042-9F73-B6D403D1CE51}">
  <dimension ref="A1:S23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3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7">
        <v>0.61099999999999999</v>
      </c>
      <c r="C2" s="47">
        <v>0.61799999999999999</v>
      </c>
      <c r="D2" s="47">
        <v>0.64600000000000002</v>
      </c>
      <c r="E2" s="47">
        <v>4.7E-2</v>
      </c>
      <c r="F2" s="47">
        <v>4.7E-2</v>
      </c>
      <c r="G2" s="47">
        <v>4.7E-2</v>
      </c>
      <c r="H2" s="47">
        <v>4.8000000000000001E-2</v>
      </c>
      <c r="I2" s="47">
        <v>4.7E-2</v>
      </c>
      <c r="J2" s="47">
        <v>4.7E-2</v>
      </c>
      <c r="K2" s="47">
        <v>4.5999999999999999E-2</v>
      </c>
      <c r="L2" s="47">
        <v>4.5999999999999999E-2</v>
      </c>
      <c r="M2" s="47">
        <v>4.7E-2</v>
      </c>
      <c r="N2" s="40">
        <v>405</v>
      </c>
      <c r="P2" s="46" t="s">
        <v>24</v>
      </c>
      <c r="Q2" s="44" t="s">
        <v>23</v>
      </c>
      <c r="R2" s="44" t="s">
        <v>22</v>
      </c>
      <c r="S2" s="44" t="s">
        <v>21</v>
      </c>
    </row>
    <row r="3" spans="1:19" x14ac:dyDescent="0.2">
      <c r="A3" s="42" t="s">
        <v>16</v>
      </c>
      <c r="B3" s="47">
        <v>4.7E-2</v>
      </c>
      <c r="C3" s="47">
        <v>4.8000000000000001E-2</v>
      </c>
      <c r="D3" s="47">
        <v>4.7E-2</v>
      </c>
      <c r="E3" s="47">
        <v>4.8000000000000001E-2</v>
      </c>
      <c r="F3" s="47">
        <v>4.8000000000000001E-2</v>
      </c>
      <c r="G3" s="47">
        <v>4.7E-2</v>
      </c>
      <c r="H3" s="47">
        <v>4.5999999999999999E-2</v>
      </c>
      <c r="I3" s="47">
        <v>4.5999999999999999E-2</v>
      </c>
      <c r="J3" s="47">
        <v>4.7E-2</v>
      </c>
      <c r="K3" s="47">
        <v>4.7E-2</v>
      </c>
      <c r="L3" s="47">
        <v>4.8000000000000001E-2</v>
      </c>
      <c r="M3" s="47">
        <v>4.8000000000000001E-2</v>
      </c>
      <c r="N3" s="40">
        <v>405</v>
      </c>
      <c r="P3" s="46">
        <v>0</v>
      </c>
      <c r="Q3" s="44">
        <f>B2</f>
        <v>0.61099999999999999</v>
      </c>
      <c r="R3" s="44">
        <f>C2</f>
        <v>0.61799999999999999</v>
      </c>
      <c r="S3" s="44">
        <f>D2</f>
        <v>0.64600000000000002</v>
      </c>
    </row>
    <row r="4" spans="1:19" x14ac:dyDescent="0.2">
      <c r="P4" s="45">
        <v>120</v>
      </c>
      <c r="Q4" s="44">
        <f>E6</f>
        <v>0.748</v>
      </c>
      <c r="R4" s="44">
        <f>F6</f>
        <v>0.78500000000000003</v>
      </c>
      <c r="S4" s="44">
        <f>G6</f>
        <v>0.78100000000000003</v>
      </c>
    </row>
    <row r="5" spans="1:19" x14ac:dyDescent="0.2">
      <c r="A5" s="43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5">
        <v>240</v>
      </c>
      <c r="Q5" s="44">
        <f>H10</f>
        <v>0.88600000000000001</v>
      </c>
      <c r="R5" s="44">
        <f>I10</f>
        <v>0.96699999999999997</v>
      </c>
      <c r="S5" s="44">
        <f>J10</f>
        <v>0.94799999999999995</v>
      </c>
    </row>
    <row r="6" spans="1:19" x14ac:dyDescent="0.2">
      <c r="A6" s="42" t="s">
        <v>17</v>
      </c>
      <c r="B6" s="41">
        <v>0.623</v>
      </c>
      <c r="C6" s="41">
        <v>0.60299999999999998</v>
      </c>
      <c r="D6" s="41">
        <v>0.42199999999999999</v>
      </c>
      <c r="E6" s="41">
        <v>0.748</v>
      </c>
      <c r="F6" s="41">
        <v>0.78500000000000003</v>
      </c>
      <c r="G6" s="41">
        <v>0.78100000000000003</v>
      </c>
      <c r="H6" s="41">
        <v>4.8000000000000001E-2</v>
      </c>
      <c r="I6" s="41">
        <v>4.7E-2</v>
      </c>
      <c r="J6" s="41">
        <v>4.7E-2</v>
      </c>
      <c r="K6" s="41">
        <v>4.5999999999999999E-2</v>
      </c>
      <c r="L6" s="41">
        <v>4.5999999999999999E-2</v>
      </c>
      <c r="M6" s="41">
        <v>4.7E-2</v>
      </c>
      <c r="N6" s="40">
        <v>405</v>
      </c>
      <c r="P6" s="45">
        <v>360</v>
      </c>
      <c r="Q6" s="44">
        <f>K14</f>
        <v>1.0669999999999999</v>
      </c>
      <c r="R6" s="44">
        <f>L14</f>
        <v>1.1779999999999999</v>
      </c>
      <c r="S6" s="44">
        <f>M14</f>
        <v>1.1739999999999999</v>
      </c>
    </row>
    <row r="7" spans="1:19" x14ac:dyDescent="0.2">
      <c r="A7" s="42" t="s">
        <v>16</v>
      </c>
      <c r="B7" s="41">
        <v>4.7E-2</v>
      </c>
      <c r="C7" s="41">
        <v>4.8000000000000001E-2</v>
      </c>
      <c r="D7" s="41">
        <v>4.7E-2</v>
      </c>
      <c r="E7" s="41">
        <v>4.8000000000000001E-2</v>
      </c>
      <c r="F7" s="41">
        <v>4.8000000000000001E-2</v>
      </c>
      <c r="G7" s="41">
        <v>4.7E-2</v>
      </c>
      <c r="H7" s="41">
        <v>4.5999999999999999E-2</v>
      </c>
      <c r="I7" s="41">
        <v>4.5999999999999999E-2</v>
      </c>
      <c r="J7" s="41">
        <v>4.7E-2</v>
      </c>
      <c r="K7" s="41">
        <v>4.7E-2</v>
      </c>
      <c r="L7" s="41">
        <v>4.8000000000000001E-2</v>
      </c>
      <c r="M7" s="41">
        <v>4.8000000000000001E-2</v>
      </c>
      <c r="N7" s="40">
        <v>405</v>
      </c>
      <c r="P7" s="46">
        <v>480</v>
      </c>
      <c r="Q7" s="44">
        <f>B19</f>
        <v>1.2669999999999999</v>
      </c>
      <c r="R7" s="44">
        <f>C19</f>
        <v>1.3320000000000001</v>
      </c>
      <c r="S7" s="44">
        <f>D19</f>
        <v>1.373</v>
      </c>
    </row>
    <row r="8" spans="1:19" x14ac:dyDescent="0.2">
      <c r="P8" s="45">
        <v>600</v>
      </c>
      <c r="Q8" s="44">
        <f>E23</f>
        <v>1.5189999999999999</v>
      </c>
      <c r="R8" s="44">
        <f>F23</f>
        <v>1.6080000000000001</v>
      </c>
      <c r="S8" s="44">
        <f>G23</f>
        <v>1.6120000000000001</v>
      </c>
    </row>
    <row r="9" spans="1:19" x14ac:dyDescent="0.2">
      <c r="A9" s="43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0.623</v>
      </c>
      <c r="C10" s="41">
        <v>0.60799999999999998</v>
      </c>
      <c r="D10" s="41">
        <v>0.42199999999999999</v>
      </c>
      <c r="E10" s="41">
        <v>0.69499999999999995</v>
      </c>
      <c r="F10" s="41">
        <v>0.79100000000000004</v>
      </c>
      <c r="G10" s="41">
        <v>0.79900000000000004</v>
      </c>
      <c r="H10" s="41">
        <v>0.88600000000000001</v>
      </c>
      <c r="I10" s="41">
        <v>0.96699999999999997</v>
      </c>
      <c r="J10" s="41">
        <v>0.94799999999999995</v>
      </c>
      <c r="K10" s="41">
        <v>4.5999999999999999E-2</v>
      </c>
      <c r="L10" s="41">
        <v>4.5999999999999999E-2</v>
      </c>
      <c r="M10" s="41">
        <v>4.5999999999999999E-2</v>
      </c>
      <c r="N10" s="40">
        <v>405</v>
      </c>
      <c r="P10" s="38" t="s">
        <v>20</v>
      </c>
      <c r="Q10" s="38">
        <f>SLOPE(Q3:Q8,$P$3:$P$8)</f>
        <v>1.4947619047619046E-3</v>
      </c>
      <c r="R10" s="38">
        <f>SLOPE(R3:R8,$P$3:$P$8)</f>
        <v>1.6195238095238096E-3</v>
      </c>
      <c r="S10" s="38">
        <f>SLOPE(S3:S8,$P$3:$P$8)</f>
        <v>1.6266666666666667E-3</v>
      </c>
    </row>
    <row r="11" spans="1:19" x14ac:dyDescent="0.2">
      <c r="A11" s="42" t="s">
        <v>16</v>
      </c>
      <c r="B11" s="41">
        <v>4.7E-2</v>
      </c>
      <c r="C11" s="41">
        <v>4.8000000000000001E-2</v>
      </c>
      <c r="D11" s="41">
        <v>4.7E-2</v>
      </c>
      <c r="E11" s="41">
        <v>4.8000000000000001E-2</v>
      </c>
      <c r="F11" s="41">
        <v>4.8000000000000001E-2</v>
      </c>
      <c r="G11" s="41">
        <v>4.7E-2</v>
      </c>
      <c r="H11" s="41">
        <v>4.5999999999999999E-2</v>
      </c>
      <c r="I11" s="41">
        <v>4.5999999999999999E-2</v>
      </c>
      <c r="J11" s="41">
        <v>4.7E-2</v>
      </c>
      <c r="K11" s="41">
        <v>4.7E-2</v>
      </c>
      <c r="L11" s="41">
        <v>4.8000000000000001E-2</v>
      </c>
      <c r="M11" s="41">
        <v>4.8000000000000001E-2</v>
      </c>
      <c r="N11" s="40">
        <v>405</v>
      </c>
      <c r="P11" s="38" t="s">
        <v>19</v>
      </c>
      <c r="Q11" s="38">
        <f>_xlfn.STDEV.P(Q10:S10)</f>
        <v>6.0567152356458326E-5</v>
      </c>
    </row>
    <row r="12" spans="1:19" x14ac:dyDescent="0.2">
      <c r="P12" s="38" t="s">
        <v>18</v>
      </c>
      <c r="Q12" s="38">
        <f>AVERAGE(Q10:S10)</f>
        <v>1.5803174603174605E-3</v>
      </c>
    </row>
    <row r="13" spans="1:19" x14ac:dyDescent="0.2">
      <c r="A13" s="43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0.623</v>
      </c>
      <c r="C14" s="41">
        <v>0.60199999999999998</v>
      </c>
      <c r="D14" s="41">
        <v>0.42099999999999999</v>
      </c>
      <c r="E14" s="41">
        <v>0.69499999999999995</v>
      </c>
      <c r="F14" s="41">
        <v>0.79</v>
      </c>
      <c r="G14" s="41">
        <v>0.79900000000000004</v>
      </c>
      <c r="H14" s="41">
        <v>0.79</v>
      </c>
      <c r="I14" s="41">
        <v>0.98899999999999999</v>
      </c>
      <c r="J14" s="41">
        <v>0.95199999999999996</v>
      </c>
      <c r="K14" s="41">
        <v>1.0669999999999999</v>
      </c>
      <c r="L14" s="41">
        <v>1.1779999999999999</v>
      </c>
      <c r="M14" s="41">
        <v>1.1739999999999999</v>
      </c>
      <c r="N14" s="40">
        <v>405</v>
      </c>
    </row>
    <row r="15" spans="1:19" x14ac:dyDescent="0.2">
      <c r="A15" s="42" t="s">
        <v>16</v>
      </c>
      <c r="B15" s="41">
        <v>4.7E-2</v>
      </c>
      <c r="C15" s="41">
        <v>4.7E-2</v>
      </c>
      <c r="D15" s="41">
        <v>4.7E-2</v>
      </c>
      <c r="E15" s="41">
        <v>4.8000000000000001E-2</v>
      </c>
      <c r="F15" s="41">
        <v>4.8000000000000001E-2</v>
      </c>
      <c r="G15" s="41">
        <v>4.7E-2</v>
      </c>
      <c r="H15" s="41">
        <v>4.5999999999999999E-2</v>
      </c>
      <c r="I15" s="41">
        <v>4.5999999999999999E-2</v>
      </c>
      <c r="J15" s="41">
        <v>4.7E-2</v>
      </c>
      <c r="K15" s="41">
        <v>4.7E-2</v>
      </c>
      <c r="L15" s="41">
        <v>4.8000000000000001E-2</v>
      </c>
      <c r="M15" s="41">
        <v>4.8000000000000001E-2</v>
      </c>
      <c r="N15" s="40">
        <v>405</v>
      </c>
    </row>
    <row r="17" spans="1:14" x14ac:dyDescent="0.2">
      <c r="A17" s="43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0.624</v>
      </c>
      <c r="C18" s="41">
        <v>0.60699999999999998</v>
      </c>
      <c r="D18" s="41">
        <v>0.42</v>
      </c>
      <c r="E18" s="41">
        <v>0.69499999999999995</v>
      </c>
      <c r="F18" s="41">
        <v>0.79100000000000004</v>
      </c>
      <c r="G18" s="41">
        <v>0.79900000000000004</v>
      </c>
      <c r="H18" s="41">
        <v>0.79300000000000004</v>
      </c>
      <c r="I18" s="41">
        <v>0.99099999999999999</v>
      </c>
      <c r="J18" s="41">
        <v>0.95499999999999996</v>
      </c>
      <c r="K18" s="41">
        <v>0.9</v>
      </c>
      <c r="L18" s="41">
        <v>1.2130000000000001</v>
      </c>
      <c r="M18" s="41">
        <v>1.111</v>
      </c>
      <c r="N18" s="40">
        <v>405</v>
      </c>
    </row>
    <row r="19" spans="1:14" x14ac:dyDescent="0.2">
      <c r="A19" s="42" t="s">
        <v>16</v>
      </c>
      <c r="B19" s="41">
        <v>1.2669999999999999</v>
      </c>
      <c r="C19" s="41">
        <v>1.3320000000000001</v>
      </c>
      <c r="D19" s="41">
        <v>1.373</v>
      </c>
      <c r="E19" s="48">
        <v>1.5189999999999999</v>
      </c>
      <c r="F19" s="48">
        <v>1.6080000000000001</v>
      </c>
      <c r="G19" s="48">
        <v>1.6120000000000001</v>
      </c>
      <c r="H19" s="41">
        <v>4.5999999999999999E-2</v>
      </c>
      <c r="I19" s="41">
        <v>4.5999999999999999E-2</v>
      </c>
      <c r="J19" s="41">
        <v>4.7E-2</v>
      </c>
      <c r="K19" s="41">
        <v>4.7E-2</v>
      </c>
      <c r="L19" s="41">
        <v>4.8000000000000001E-2</v>
      </c>
      <c r="M19" s="41">
        <v>4.8000000000000001E-2</v>
      </c>
      <c r="N19" s="40">
        <v>405</v>
      </c>
    </row>
    <row r="21" spans="1:14" x14ac:dyDescent="0.2">
      <c r="A21" s="43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0.622</v>
      </c>
      <c r="C22" s="41">
        <v>0.60399999999999998</v>
      </c>
      <c r="D22" s="41">
        <v>0.41899999999999998</v>
      </c>
      <c r="E22" s="41">
        <v>0.69299999999999995</v>
      </c>
      <c r="F22" s="41">
        <v>0.78900000000000003</v>
      </c>
      <c r="G22" s="41">
        <v>0.79900000000000004</v>
      </c>
      <c r="H22" s="41">
        <v>0.79500000000000004</v>
      </c>
      <c r="I22" s="41">
        <v>0.99099999999999999</v>
      </c>
      <c r="J22" s="41">
        <v>0.95599999999999996</v>
      </c>
      <c r="K22" s="41">
        <v>0.90100000000000002</v>
      </c>
      <c r="L22" s="41">
        <v>1.2130000000000001</v>
      </c>
      <c r="M22" s="41">
        <v>1.1160000000000001</v>
      </c>
      <c r="N22" s="40">
        <v>405</v>
      </c>
    </row>
    <row r="23" spans="1:14" x14ac:dyDescent="0.2">
      <c r="A23" s="42" t="s">
        <v>16</v>
      </c>
      <c r="B23" s="47">
        <v>1.262</v>
      </c>
      <c r="C23" s="48">
        <v>1.327</v>
      </c>
      <c r="D23" s="48">
        <v>1.3660000000000001</v>
      </c>
      <c r="E23" s="48">
        <v>1.5189999999999999</v>
      </c>
      <c r="F23" s="48">
        <v>1.6080000000000001</v>
      </c>
      <c r="G23" s="48">
        <v>1.6120000000000001</v>
      </c>
      <c r="H23" s="41">
        <v>4.5999999999999999E-2</v>
      </c>
      <c r="I23" s="41">
        <v>4.5999999999999999E-2</v>
      </c>
      <c r="J23" s="41">
        <v>4.7E-2</v>
      </c>
      <c r="K23" s="41">
        <v>4.7E-2</v>
      </c>
      <c r="L23" s="41">
        <v>4.8000000000000001E-2</v>
      </c>
      <c r="M23" s="41">
        <v>4.8000000000000001E-2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VCPO_Amino_untreated</vt:lpstr>
      <vt:lpstr>VCPO_Amino_PlasmaR1</vt:lpstr>
      <vt:lpstr>VCPO_Amino_PlasmaR2</vt:lpstr>
      <vt:lpstr>VCPO_Amino_PlasmaR3</vt:lpstr>
      <vt:lpstr>VCPO_DVB_untreated</vt:lpstr>
      <vt:lpstr>VCPO_DVB_PlasmaR1</vt:lpstr>
      <vt:lpstr>VCPO_DVB_PlasmaR2</vt:lpstr>
      <vt:lpstr>VCPO_DVB_PlasmaR3</vt:lpstr>
      <vt:lpstr>VCPO_Epoxy_untreated</vt:lpstr>
      <vt:lpstr>VCPO_Epoxy_PlasmaR1</vt:lpstr>
      <vt:lpstr>VCPO_Epoxy_PlasmaR2</vt:lpstr>
      <vt:lpstr>VCPO_Epoxy_PlasmaR3</vt:lpstr>
      <vt:lpstr>VCPO_EpB_untreated</vt:lpstr>
      <vt:lpstr>VCPO_EpB_PlasmaR1</vt:lpstr>
      <vt:lpstr>VCPO_EpB_PlasmaR2</vt:lpstr>
      <vt:lpstr>VCPO_EpB_PlasmaR3</vt:lpstr>
      <vt:lpstr>VCPO_Octadecyl_untreated</vt:lpstr>
      <vt:lpstr>VCPO_Octadecyl_PlasmaR1</vt:lpstr>
      <vt:lpstr>VCPO_Octadecyl_PlasmaR2</vt:lpstr>
      <vt:lpstr>VCPO_Octadecyl_PlasmaR3</vt:lpstr>
      <vt:lpstr>VCPO_Polystyrene_untreated</vt:lpstr>
      <vt:lpstr>VCPO_Polystyrene_PlasmaR1</vt:lpstr>
      <vt:lpstr>VCPO_Polystyrene_PlasmaR2</vt:lpstr>
      <vt:lpstr>VCPO_Polystyrene_PlasmaR3</vt:lpstr>
      <vt:lpstr>VCPO_EziG1_untreated</vt:lpstr>
      <vt:lpstr>VCPO_EziG1_P1</vt:lpstr>
      <vt:lpstr>VCPO_EziG1_P2</vt:lpstr>
      <vt:lpstr>VCPO_EziG1_P3</vt:lpstr>
      <vt:lpstr>VCPO_EziG2_untreated</vt:lpstr>
      <vt:lpstr>VCPO_EziG2_P1</vt:lpstr>
      <vt:lpstr>VCPO_EziG2_P2</vt:lpstr>
      <vt:lpstr>VCPO_EziG2_P3</vt:lpstr>
      <vt:lpstr>VCPO_EziG3_untreated</vt:lpstr>
      <vt:lpstr>VCPO_EziG3_P1</vt:lpstr>
      <vt:lpstr>VCPO_EziG3_P2</vt:lpstr>
      <vt:lpstr>VCPO_EziG3_P3</vt:lpstr>
      <vt:lpstr>EziG_Together</vt:lpstr>
      <vt:lpstr>VCPO_all_beads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2020-07-21T11:36:02Z</dcterms:created>
  <dcterms:modified xsi:type="dcterms:W3CDTF">2023-12-06T11:26:21Z</dcterms:modified>
</cp:coreProperties>
</file>