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202300"/>
  <mc:AlternateContent xmlns:mc="http://schemas.openxmlformats.org/markup-compatibility/2006">
    <mc:Choice Requires="x15">
      <x15ac:absPath xmlns:x15ac="http://schemas.microsoft.com/office/spreadsheetml/2010/11/ac" url="/Volumes/mikroben-server/Bandow Lab Users/Tim Dirks/PostDoc/Manuskripte/Optimization CPJ/Excel Sheets/"/>
    </mc:Choice>
  </mc:AlternateContent>
  <xr:revisionPtr revIDLastSave="0" documentId="13_ncr:1_{B60A2134-9315-D744-9A6B-1AC37E1C0BA2}" xr6:coauthVersionLast="47" xr6:coauthVersionMax="47" xr10:uidLastSave="{00000000-0000-0000-0000-000000000000}"/>
  <bookViews>
    <workbookView xWindow="1860" yWindow="2980" windowWidth="26840" windowHeight="15940" xr2:uid="{83F247AB-2EAD-B14C-B635-CB4C7CE51FF5}"/>
  </bookViews>
  <sheets>
    <sheet name="40 min biocat Relizymes" sheetId="1" r:id="rId1"/>
  </sheets>
  <externalReferences>
    <externalReference r:id="rId2"/>
    <externalReference r:id="rId3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7" i="1" l="1"/>
  <c r="C67" i="1"/>
  <c r="D67" i="1"/>
  <c r="E67" i="1"/>
  <c r="B68" i="1"/>
  <c r="C68" i="1"/>
  <c r="D68" i="1"/>
  <c r="E68" i="1"/>
  <c r="B69" i="1"/>
  <c r="C69" i="1"/>
  <c r="D69" i="1"/>
  <c r="E69" i="1"/>
  <c r="B70" i="1"/>
  <c r="C70" i="1"/>
  <c r="D70" i="1"/>
  <c r="E70" i="1"/>
  <c r="B71" i="1"/>
  <c r="C71" i="1"/>
  <c r="D71" i="1"/>
  <c r="E71" i="1"/>
  <c r="B72" i="1"/>
  <c r="C72" i="1"/>
  <c r="D72" i="1"/>
  <c r="E72" i="1"/>
  <c r="B73" i="1"/>
  <c r="C73" i="1"/>
  <c r="D73" i="1"/>
  <c r="E73" i="1"/>
  <c r="B74" i="1"/>
  <c r="C74" i="1"/>
  <c r="D74" i="1"/>
  <c r="E74" i="1"/>
  <c r="C66" i="1"/>
  <c r="D66" i="1"/>
  <c r="E66" i="1"/>
  <c r="B66" i="1"/>
  <c r="B55" i="1"/>
  <c r="C55" i="1"/>
  <c r="D55" i="1"/>
  <c r="E55" i="1"/>
  <c r="B56" i="1"/>
  <c r="C56" i="1"/>
  <c r="D56" i="1"/>
  <c r="E56" i="1"/>
  <c r="B57" i="1"/>
  <c r="C57" i="1"/>
  <c r="D57" i="1"/>
  <c r="E57" i="1"/>
  <c r="B58" i="1"/>
  <c r="C58" i="1"/>
  <c r="D58" i="1"/>
  <c r="E58" i="1"/>
  <c r="B59" i="1"/>
  <c r="C59" i="1"/>
  <c r="D59" i="1"/>
  <c r="E59" i="1"/>
  <c r="B60" i="1"/>
  <c r="C60" i="1"/>
  <c r="D60" i="1"/>
  <c r="E60" i="1"/>
  <c r="B61" i="1"/>
  <c r="C61" i="1"/>
  <c r="D61" i="1"/>
  <c r="E61" i="1"/>
  <c r="B62" i="1"/>
  <c r="C62" i="1"/>
  <c r="D62" i="1"/>
  <c r="E62" i="1"/>
  <c r="C54" i="1"/>
  <c r="D54" i="1"/>
  <c r="E54" i="1"/>
  <c r="B54" i="1"/>
  <c r="B42" i="1"/>
  <c r="C42" i="1"/>
  <c r="D42" i="1"/>
  <c r="E42" i="1"/>
  <c r="B43" i="1"/>
  <c r="C43" i="1"/>
  <c r="D43" i="1"/>
  <c r="E43" i="1"/>
  <c r="B44" i="1"/>
  <c r="C44" i="1"/>
  <c r="D44" i="1"/>
  <c r="E44" i="1"/>
  <c r="B45" i="1"/>
  <c r="C45" i="1"/>
  <c r="D45" i="1"/>
  <c r="E45" i="1"/>
  <c r="B46" i="1"/>
  <c r="C46" i="1"/>
  <c r="D46" i="1"/>
  <c r="E46" i="1"/>
  <c r="B47" i="1"/>
  <c r="C47" i="1"/>
  <c r="D47" i="1"/>
  <c r="E47" i="1"/>
  <c r="B48" i="1"/>
  <c r="C48" i="1"/>
  <c r="D48" i="1"/>
  <c r="E48" i="1"/>
  <c r="B49" i="1"/>
  <c r="C49" i="1"/>
  <c r="D49" i="1"/>
  <c r="E49" i="1"/>
  <c r="C41" i="1"/>
  <c r="D41" i="1"/>
  <c r="E41" i="1"/>
  <c r="B41" i="1"/>
  <c r="N8" i="1" l="1"/>
  <c r="N9" i="1"/>
  <c r="N10" i="1"/>
  <c r="N11" i="1"/>
  <c r="N12" i="1"/>
  <c r="N13" i="1"/>
  <c r="N14" i="1"/>
  <c r="N15" i="1"/>
  <c r="N7" i="1"/>
  <c r="B29" i="1"/>
  <c r="C29" i="1"/>
  <c r="D29" i="1"/>
  <c r="E29" i="1"/>
  <c r="B30" i="1"/>
  <c r="C30" i="1"/>
  <c r="D30" i="1"/>
  <c r="E30" i="1"/>
  <c r="B31" i="1"/>
  <c r="C31" i="1"/>
  <c r="D31" i="1"/>
  <c r="E31" i="1"/>
  <c r="B32" i="1"/>
  <c r="C32" i="1"/>
  <c r="D32" i="1"/>
  <c r="E32" i="1"/>
  <c r="B33" i="1"/>
  <c r="C33" i="1"/>
  <c r="D33" i="1"/>
  <c r="E33" i="1"/>
  <c r="B34" i="1"/>
  <c r="C34" i="1"/>
  <c r="D34" i="1"/>
  <c r="E34" i="1"/>
  <c r="B35" i="1"/>
  <c r="C35" i="1"/>
  <c r="D35" i="1"/>
  <c r="E35" i="1"/>
  <c r="B36" i="1"/>
  <c r="C36" i="1"/>
  <c r="D36" i="1"/>
  <c r="E36" i="1"/>
  <c r="C28" i="1"/>
  <c r="D28" i="1"/>
  <c r="E28" i="1"/>
  <c r="B28" i="1"/>
  <c r="B17" i="1"/>
  <c r="C17" i="1"/>
  <c r="D17" i="1"/>
  <c r="E17" i="1"/>
  <c r="B18" i="1"/>
  <c r="C18" i="1"/>
  <c r="D18" i="1"/>
  <c r="E18" i="1"/>
  <c r="B19" i="1"/>
  <c r="C19" i="1"/>
  <c r="D19" i="1"/>
  <c r="E19" i="1"/>
  <c r="B20" i="1"/>
  <c r="C20" i="1"/>
  <c r="D20" i="1"/>
  <c r="E20" i="1"/>
  <c r="B21" i="1"/>
  <c r="C21" i="1"/>
  <c r="D21" i="1"/>
  <c r="E21" i="1"/>
  <c r="B22" i="1"/>
  <c r="C22" i="1"/>
  <c r="D22" i="1"/>
  <c r="E22" i="1"/>
  <c r="B23" i="1"/>
  <c r="C23" i="1"/>
  <c r="D23" i="1"/>
  <c r="E23" i="1"/>
  <c r="B24" i="1"/>
  <c r="C24" i="1"/>
  <c r="D24" i="1"/>
  <c r="E24" i="1"/>
  <c r="C16" i="1"/>
  <c r="D16" i="1"/>
  <c r="E16" i="1"/>
  <c r="B16" i="1"/>
  <c r="B6" i="1"/>
  <c r="C6" i="1"/>
  <c r="D6" i="1"/>
  <c r="E6" i="1"/>
  <c r="B7" i="1"/>
  <c r="C7" i="1"/>
  <c r="D7" i="1"/>
  <c r="E7" i="1"/>
  <c r="B8" i="1"/>
  <c r="C8" i="1"/>
  <c r="D8" i="1"/>
  <c r="E8" i="1"/>
  <c r="B9" i="1"/>
  <c r="C9" i="1"/>
  <c r="D9" i="1"/>
  <c r="E9" i="1"/>
  <c r="B10" i="1"/>
  <c r="C10" i="1"/>
  <c r="D10" i="1"/>
  <c r="E10" i="1"/>
  <c r="B11" i="1"/>
  <c r="C11" i="1"/>
  <c r="D11" i="1"/>
  <c r="E11" i="1"/>
  <c r="B12" i="1"/>
  <c r="C12" i="1"/>
  <c r="D12" i="1"/>
  <c r="E12" i="1"/>
  <c r="B13" i="1"/>
  <c r="C13" i="1"/>
  <c r="D13" i="1"/>
  <c r="E13" i="1"/>
  <c r="C5" i="1"/>
  <c r="D5" i="1"/>
  <c r="E5" i="1"/>
  <c r="B5" i="1"/>
  <c r="I23" i="1" l="1"/>
  <c r="I24" i="1" s="1"/>
  <c r="I25" i="1" s="1"/>
  <c r="I26" i="1" s="1"/>
  <c r="I27" i="1" s="1"/>
  <c r="I28" i="1" s="1"/>
  <c r="I29" i="1" s="1"/>
  <c r="I22" i="1"/>
  <c r="A67" i="1"/>
  <c r="A68" i="1" s="1"/>
  <c r="A69" i="1" s="1"/>
  <c r="A70" i="1" s="1"/>
  <c r="A71" i="1" s="1"/>
  <c r="A72" i="1" s="1"/>
  <c r="A73" i="1" s="1"/>
  <c r="A74" i="1" s="1"/>
  <c r="A56" i="1"/>
  <c r="A57" i="1" s="1"/>
  <c r="A58" i="1" s="1"/>
  <c r="A59" i="1" s="1"/>
  <c r="A60" i="1" s="1"/>
  <c r="A61" i="1" s="1"/>
  <c r="A62" i="1" s="1"/>
  <c r="A55" i="1"/>
  <c r="A42" i="1"/>
  <c r="A43" i="1" s="1"/>
  <c r="A44" i="1" s="1"/>
  <c r="A45" i="1" s="1"/>
  <c r="A46" i="1" s="1"/>
  <c r="A47" i="1" s="1"/>
  <c r="A48" i="1" s="1"/>
  <c r="A49" i="1" s="1"/>
  <c r="I8" i="1"/>
  <c r="I9" i="1" s="1"/>
  <c r="I10" i="1" s="1"/>
  <c r="I11" i="1" s="1"/>
  <c r="I12" i="1" s="1"/>
  <c r="I13" i="1" s="1"/>
  <c r="I14" i="1" s="1"/>
  <c r="I15" i="1" s="1"/>
  <c r="G29" i="1"/>
  <c r="L8" i="1" s="1"/>
  <c r="G30" i="1"/>
  <c r="L9" i="1" s="1"/>
  <c r="G33" i="1"/>
  <c r="L12" i="1" s="1"/>
  <c r="G34" i="1"/>
  <c r="L13" i="1" s="1"/>
  <c r="F30" i="1"/>
  <c r="F32" i="1"/>
  <c r="G32" i="1" s="1"/>
  <c r="L11" i="1" s="1"/>
  <c r="F34" i="1"/>
  <c r="F36" i="1"/>
  <c r="G36" i="1" s="1"/>
  <c r="L15" i="1" s="1"/>
  <c r="F29" i="1"/>
  <c r="F31" i="1"/>
  <c r="G31" i="1" s="1"/>
  <c r="L10" i="1" s="1"/>
  <c r="F33" i="1"/>
  <c r="F35" i="1"/>
  <c r="G35" i="1" s="1"/>
  <c r="L14" i="1" s="1"/>
  <c r="F28" i="1"/>
  <c r="G28" i="1" s="1"/>
  <c r="L7" i="1" s="1"/>
  <c r="A29" i="1"/>
  <c r="A30" i="1" s="1"/>
  <c r="A31" i="1" s="1"/>
  <c r="A32" i="1" s="1"/>
  <c r="A33" i="1" s="1"/>
  <c r="A34" i="1" s="1"/>
  <c r="A35" i="1" s="1"/>
  <c r="A36" i="1" s="1"/>
  <c r="G19" i="1"/>
  <c r="K10" i="1" s="1"/>
  <c r="F17" i="1"/>
  <c r="G17" i="1" s="1"/>
  <c r="K8" i="1" s="1"/>
  <c r="F18" i="1"/>
  <c r="G18" i="1" s="1"/>
  <c r="K9" i="1" s="1"/>
  <c r="F19" i="1"/>
  <c r="F20" i="1"/>
  <c r="G20" i="1" s="1"/>
  <c r="K11" i="1" s="1"/>
  <c r="F21" i="1"/>
  <c r="G21" i="1" s="1"/>
  <c r="K12" i="1" s="1"/>
  <c r="F22" i="1"/>
  <c r="G22" i="1" s="1"/>
  <c r="K13" i="1" s="1"/>
  <c r="F23" i="1"/>
  <c r="G23" i="1" s="1"/>
  <c r="K14" i="1" s="1"/>
  <c r="F24" i="1"/>
  <c r="G24" i="1" s="1"/>
  <c r="K15" i="1" s="1"/>
  <c r="F16" i="1"/>
  <c r="G16" i="1" s="1"/>
  <c r="K7" i="1" s="1"/>
  <c r="A18" i="1"/>
  <c r="A19" i="1" s="1"/>
  <c r="A20" i="1" s="1"/>
  <c r="A21" i="1" s="1"/>
  <c r="A22" i="1" s="1"/>
  <c r="A23" i="1" s="1"/>
  <c r="A24" i="1" s="1"/>
  <c r="A17" i="1"/>
  <c r="G6" i="1"/>
  <c r="J8" i="1" s="1"/>
  <c r="G8" i="1"/>
  <c r="J10" i="1" s="1"/>
  <c r="G13" i="1"/>
  <c r="J15" i="1" s="1"/>
  <c r="F12" i="1"/>
  <c r="G12" i="1" s="1"/>
  <c r="J14" i="1" s="1"/>
  <c r="F8" i="1"/>
  <c r="F9" i="1"/>
  <c r="G9" i="1" s="1"/>
  <c r="J11" i="1" s="1"/>
  <c r="F10" i="1"/>
  <c r="G10" i="1" s="1"/>
  <c r="J12" i="1" s="1"/>
  <c r="F11" i="1"/>
  <c r="G11" i="1" s="1"/>
  <c r="J13" i="1" s="1"/>
  <c r="F13" i="1"/>
  <c r="F6" i="1"/>
  <c r="F7" i="1"/>
  <c r="G7" i="1" s="1"/>
  <c r="J9" i="1" s="1"/>
  <c r="F5" i="1"/>
  <c r="G5" i="1" s="1"/>
  <c r="J7" i="1" s="1"/>
  <c r="A11" i="1"/>
  <c r="A12" i="1" s="1"/>
  <c r="A13" i="1" s="1"/>
  <c r="A7" i="1"/>
  <c r="A8" i="1" s="1"/>
  <c r="A9" i="1" s="1"/>
  <c r="A10" i="1" s="1"/>
  <c r="A6" i="1"/>
  <c r="M12" i="1" l="1"/>
  <c r="M9" i="1"/>
  <c r="M13" i="1"/>
  <c r="M11" i="1"/>
  <c r="M10" i="1"/>
  <c r="M7" i="1"/>
  <c r="M8" i="1"/>
  <c r="M15" i="1"/>
  <c r="M14" i="1"/>
  <c r="F66" i="1" l="1"/>
  <c r="G66" i="1" s="1"/>
  <c r="L21" i="1" s="1"/>
  <c r="F74" i="1" l="1"/>
  <c r="G74" i="1" s="1"/>
  <c r="L29" i="1" s="1"/>
  <c r="F49" i="1"/>
  <c r="G49" i="1" s="1"/>
  <c r="J29" i="1" s="1"/>
  <c r="F71" i="1"/>
  <c r="G71" i="1" s="1"/>
  <c r="L26" i="1" s="1"/>
  <c r="F73" i="1"/>
  <c r="G73" i="1" s="1"/>
  <c r="L28" i="1" s="1"/>
  <c r="F55" i="1"/>
  <c r="G55" i="1" s="1"/>
  <c r="K22" i="1" s="1"/>
  <c r="F47" i="1"/>
  <c r="G47" i="1" s="1"/>
  <c r="J27" i="1" s="1"/>
  <c r="F67" i="1"/>
  <c r="G67" i="1" s="1"/>
  <c r="L22" i="1" s="1"/>
  <c r="F43" i="1"/>
  <c r="G43" i="1" s="1"/>
  <c r="J23" i="1" s="1"/>
  <c r="F72" i="1"/>
  <c r="G72" i="1" s="1"/>
  <c r="L27" i="1" s="1"/>
  <c r="F69" i="1"/>
  <c r="G69" i="1" s="1"/>
  <c r="L24" i="1" s="1"/>
  <c r="F58" i="1"/>
  <c r="G58" i="1" s="1"/>
  <c r="K25" i="1" s="1"/>
  <c r="F68" i="1"/>
  <c r="G68" i="1" s="1"/>
  <c r="L23" i="1" s="1"/>
  <c r="F70" i="1"/>
  <c r="G70" i="1" s="1"/>
  <c r="L25" i="1" s="1"/>
  <c r="F44" i="1"/>
  <c r="G44" i="1" s="1"/>
  <c r="J24" i="1" s="1"/>
  <c r="F45" i="1"/>
  <c r="G45" i="1" s="1"/>
  <c r="J25" i="1" s="1"/>
  <c r="F41" i="1"/>
  <c r="G41" i="1" s="1"/>
  <c r="J21" i="1" s="1"/>
  <c r="F46" i="1"/>
  <c r="G46" i="1" s="1"/>
  <c r="J26" i="1" s="1"/>
  <c r="F54" i="1"/>
  <c r="G54" i="1" s="1"/>
  <c r="K21" i="1" s="1"/>
  <c r="F56" i="1"/>
  <c r="G56" i="1" s="1"/>
  <c r="K23" i="1" s="1"/>
  <c r="F57" i="1"/>
  <c r="G57" i="1" s="1"/>
  <c r="K24" i="1" s="1"/>
  <c r="F62" i="1" l="1"/>
  <c r="G62" i="1" s="1"/>
  <c r="K29" i="1" s="1"/>
  <c r="N29" i="1" s="1"/>
  <c r="F59" i="1"/>
  <c r="G59" i="1" s="1"/>
  <c r="K26" i="1" s="1"/>
  <c r="F60" i="1"/>
  <c r="G60" i="1" s="1"/>
  <c r="K27" i="1" s="1"/>
  <c r="M27" i="1" s="1"/>
  <c r="F61" i="1"/>
  <c r="G61" i="1" s="1"/>
  <c r="K28" i="1" s="1"/>
  <c r="N26" i="1"/>
  <c r="M26" i="1"/>
  <c r="N21" i="1"/>
  <c r="M21" i="1"/>
  <c r="F48" i="1"/>
  <c r="G48" i="1" s="1"/>
  <c r="J28" i="1" s="1"/>
  <c r="M25" i="1"/>
  <c r="N25" i="1"/>
  <c r="F42" i="1"/>
  <c r="G42" i="1" s="1"/>
  <c r="J22" i="1" s="1"/>
  <c r="N23" i="1"/>
  <c r="M23" i="1"/>
  <c r="N24" i="1"/>
  <c r="M24" i="1"/>
  <c r="N27" i="1" l="1"/>
  <c r="M29" i="1"/>
  <c r="N28" i="1"/>
  <c r="M28" i="1"/>
  <c r="M22" i="1"/>
  <c r="N22" i="1"/>
</calcChain>
</file>

<file path=xl/sharedStrings.xml><?xml version="1.0" encoding="utf-8"?>
<sst xmlns="http://schemas.openxmlformats.org/spreadsheetml/2006/main" count="63" uniqueCount="15">
  <si>
    <t>R-PhOl</t>
  </si>
  <si>
    <t>S-PhOl</t>
  </si>
  <si>
    <t>total</t>
  </si>
  <si>
    <t>internal standard</t>
  </si>
  <si>
    <t>normalized</t>
  </si>
  <si>
    <t>slope</t>
  </si>
  <si>
    <t>y-axis</t>
  </si>
  <si>
    <t>R-PhOl [mM]</t>
  </si>
  <si>
    <t>R1</t>
  </si>
  <si>
    <t>R2</t>
  </si>
  <si>
    <t>R3</t>
  </si>
  <si>
    <t>STABWN</t>
  </si>
  <si>
    <t>calibration</t>
  </si>
  <si>
    <t>ECR8309F</t>
  </si>
  <si>
    <t>ECR8285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</si>
</sst>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0.000"/>
  </numFmts>
  <fonts count="1" x14ac:knownFonts="1">
    <font>
      <sz val="1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8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HA403M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'40 min biocat Relizymes'!$N$7:$N$15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1.2400460772456174E-2</c:v>
                  </c:pt>
                  <c:pt idx="2">
                    <c:v>3.0720838329487396E-2</c:v>
                  </c:pt>
                  <c:pt idx="3">
                    <c:v>3.7865305274288594E-2</c:v>
                  </c:pt>
                  <c:pt idx="4">
                    <c:v>4.307756549798384E-2</c:v>
                  </c:pt>
                  <c:pt idx="5">
                    <c:v>3.9007526232255896E-2</c:v>
                  </c:pt>
                  <c:pt idx="6">
                    <c:v>5.1159349213500661E-2</c:v>
                  </c:pt>
                  <c:pt idx="7">
                    <c:v>5.0539511540941905E-2</c:v>
                  </c:pt>
                  <c:pt idx="8">
                    <c:v>0.13033743771504352</c:v>
                  </c:pt>
                </c:numCache>
              </c:numRef>
            </c:plus>
            <c:minus>
              <c:numRef>
                <c:f>'40 min biocat Relizymes'!$N$7:$N$15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1.2400460772456174E-2</c:v>
                  </c:pt>
                  <c:pt idx="2">
                    <c:v>3.0720838329487396E-2</c:v>
                  </c:pt>
                  <c:pt idx="3">
                    <c:v>3.7865305274288594E-2</c:v>
                  </c:pt>
                  <c:pt idx="4">
                    <c:v>4.307756549798384E-2</c:v>
                  </c:pt>
                  <c:pt idx="5">
                    <c:v>3.9007526232255896E-2</c:v>
                  </c:pt>
                  <c:pt idx="6">
                    <c:v>5.1159349213500661E-2</c:v>
                  </c:pt>
                  <c:pt idx="7">
                    <c:v>5.0539511540941905E-2</c:v>
                  </c:pt>
                  <c:pt idx="8">
                    <c:v>0.13033743771504352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'40 min biocat Relizymes'!$I$7:$I$15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</c:numCache>
            </c:numRef>
          </c:xVal>
          <c:yVal>
            <c:numRef>
              <c:f>'40 min biocat Relizymes'!$M$7:$M$15</c:f>
              <c:numCache>
                <c:formatCode>0.000</c:formatCode>
                <c:ptCount val="9"/>
                <c:pt idx="0">
                  <c:v>0</c:v>
                </c:pt>
                <c:pt idx="1">
                  <c:v>0.15074222016762226</c:v>
                </c:pt>
                <c:pt idx="2">
                  <c:v>0.38531012411295812</c:v>
                </c:pt>
                <c:pt idx="3">
                  <c:v>0.63261520018735218</c:v>
                </c:pt>
                <c:pt idx="4">
                  <c:v>0.85705362438976618</c:v>
                </c:pt>
                <c:pt idx="5">
                  <c:v>1.0703278673452628</c:v>
                </c:pt>
                <c:pt idx="6">
                  <c:v>1.2545017147803634</c:v>
                </c:pt>
                <c:pt idx="7">
                  <c:v>1.4425000823704845</c:v>
                </c:pt>
                <c:pt idx="8">
                  <c:v>1.6614749584977897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178-C149-AC6F-C7F51CFC4AF7}"/>
            </c:ext>
          </c:extLst>
        </c:ser>
        <c:ser>
          <c:idx val="1"/>
          <c:order val="1"/>
          <c:tx>
            <c:v>EA403M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'40 min biocat Relizymes'!$N$21:$N$29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8.6877734875959959E-3</c:v>
                  </c:pt>
                  <c:pt idx="2">
                    <c:v>3.0335714916105084E-2</c:v>
                  </c:pt>
                  <c:pt idx="3">
                    <c:v>3.7583841626521626E-2</c:v>
                  </c:pt>
                  <c:pt idx="4">
                    <c:v>4.0874438025793637E-2</c:v>
                  </c:pt>
                  <c:pt idx="5">
                    <c:v>6.2680622921359938E-2</c:v>
                  </c:pt>
                  <c:pt idx="6">
                    <c:v>8.5338853987752497E-2</c:v>
                  </c:pt>
                  <c:pt idx="7">
                    <c:v>0.11341567891717813</c:v>
                  </c:pt>
                  <c:pt idx="8">
                    <c:v>0.16629583612735729</c:v>
                  </c:pt>
                </c:numCache>
              </c:numRef>
            </c:plus>
            <c:minus>
              <c:numRef>
                <c:f>'40 min biocat Relizymes'!$N$21:$N$29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8.6877734875959959E-3</c:v>
                  </c:pt>
                  <c:pt idx="2">
                    <c:v>3.0335714916105084E-2</c:v>
                  </c:pt>
                  <c:pt idx="3">
                    <c:v>3.7583841626521626E-2</c:v>
                  </c:pt>
                  <c:pt idx="4">
                    <c:v>4.0874438025793637E-2</c:v>
                  </c:pt>
                  <c:pt idx="5">
                    <c:v>6.2680622921359938E-2</c:v>
                  </c:pt>
                  <c:pt idx="6">
                    <c:v>8.5338853987752497E-2</c:v>
                  </c:pt>
                  <c:pt idx="7">
                    <c:v>0.11341567891717813</c:v>
                  </c:pt>
                  <c:pt idx="8">
                    <c:v>0.16629583612735729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'40 min biocat Relizymes'!$I$21:$I$29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</c:numCache>
            </c:numRef>
          </c:xVal>
          <c:yVal>
            <c:numRef>
              <c:f>'40 min biocat Relizymes'!$M$21:$M$29</c:f>
              <c:numCache>
                <c:formatCode>0.000</c:formatCode>
                <c:ptCount val="9"/>
                <c:pt idx="0">
                  <c:v>0</c:v>
                </c:pt>
                <c:pt idx="1">
                  <c:v>9.0037565066123204E-2</c:v>
                </c:pt>
                <c:pt idx="2">
                  <c:v>0.2397681760287653</c:v>
                </c:pt>
                <c:pt idx="3">
                  <c:v>0.40109192407503258</c:v>
                </c:pt>
                <c:pt idx="4">
                  <c:v>0.56795561963046748</c:v>
                </c:pt>
                <c:pt idx="5">
                  <c:v>0.73151736451644644</c:v>
                </c:pt>
                <c:pt idx="6">
                  <c:v>0.868676812360336</c:v>
                </c:pt>
                <c:pt idx="7">
                  <c:v>0.98534072420240015</c:v>
                </c:pt>
                <c:pt idx="8">
                  <c:v>1.083680423149685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178-C149-AC6F-C7F51CFC4A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4875167"/>
        <c:axId val="324876879"/>
      </c:scatterChart>
      <c:valAx>
        <c:axId val="32487516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treatment</a:t>
                </a:r>
                <a:r>
                  <a:rPr lang="en-US" baseline="0"/>
                  <a:t> time [min]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876879"/>
        <c:crosses val="autoZero"/>
        <c:crossBetween val="midCat"/>
      </c:valAx>
      <c:valAx>
        <c:axId val="32487687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(R)-1-PhOl</a:t>
                </a:r>
                <a:r>
                  <a:rPr lang="en-US" baseline="0"/>
                  <a:t> [mM]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875167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355600</xdr:colOff>
      <xdr:row>8</xdr:row>
      <xdr:rowOff>57150</xdr:rowOff>
    </xdr:from>
    <xdr:to>
      <xdr:col>20</xdr:col>
      <xdr:colOff>476250</xdr:colOff>
      <xdr:row>24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307CA45-9A64-7B56-B6AD-648CB02269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bambi/Desktop/PhD_Everything/Ergebnisse/Biokatalyse/CPJ/AaeUPO/Purolite/Amino_GCAuswertung.xlsx" TargetMode="External"/><Relationship Id="rId1" Type="http://schemas.openxmlformats.org/officeDocument/2006/relationships/externalLinkPath" Target="/Users/bambi/Desktop/PhD_Everything/Ergebnisse/Biokatalyse/CPJ/AaeUPO/Purolite/Amino_GCAuswertung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bambi/Desktop/PhD_Everything/Ergebnisse/Biokatalyse/CPJ/AaeUPO/Purolite/EpoxyButyl_GCAuswertung.xlsx" TargetMode="External"/><Relationship Id="rId1" Type="http://schemas.openxmlformats.org/officeDocument/2006/relationships/externalLinkPath" Target="/Users/bambi/Desktop/PhD_Everything/Ergebnisse/Biokatalyse/CPJ/AaeUPO/Purolite/EpoxyButyl_GCAuswertu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PJ Puro Amino AaeUPO_R1 "/>
      <sheetName val="CPJ Puro Amino AaeUPO_R2"/>
      <sheetName val="CPJ Puro Amino AaeUPO_R3"/>
      <sheetName val="Auswertung amino 80 AaeUPO"/>
      <sheetName val="bead loading"/>
    </sheetNames>
    <sheetDataSet>
      <sheetData sheetId="0"/>
      <sheetData sheetId="1"/>
      <sheetData sheetId="2"/>
      <sheetData sheetId="3">
        <row r="2">
          <cell r="B2">
            <v>0</v>
          </cell>
          <cell r="C2">
            <v>0</v>
          </cell>
          <cell r="D2">
            <v>0</v>
          </cell>
          <cell r="E2">
            <v>516448</v>
          </cell>
        </row>
        <row r="3">
          <cell r="B3">
            <v>18709</v>
          </cell>
          <cell r="C3">
            <v>0</v>
          </cell>
          <cell r="D3">
            <v>18709</v>
          </cell>
          <cell r="E3">
            <v>372426</v>
          </cell>
        </row>
        <row r="4">
          <cell r="B4">
            <v>53702</v>
          </cell>
          <cell r="C4">
            <v>0</v>
          </cell>
          <cell r="D4">
            <v>53702</v>
          </cell>
          <cell r="E4">
            <v>396056</v>
          </cell>
        </row>
        <row r="5">
          <cell r="B5">
            <v>83570</v>
          </cell>
          <cell r="C5">
            <v>1707</v>
          </cell>
          <cell r="D5">
            <v>85277</v>
          </cell>
          <cell r="E5">
            <v>365068</v>
          </cell>
        </row>
        <row r="6">
          <cell r="B6">
            <v>124460</v>
          </cell>
          <cell r="C6">
            <v>2478</v>
          </cell>
          <cell r="D6">
            <v>126938</v>
          </cell>
          <cell r="E6">
            <v>393711</v>
          </cell>
        </row>
        <row r="7">
          <cell r="B7">
            <v>155730</v>
          </cell>
          <cell r="C7">
            <v>2611</v>
          </cell>
          <cell r="D7">
            <v>158341</v>
          </cell>
          <cell r="E7">
            <v>398556</v>
          </cell>
        </row>
        <row r="8">
          <cell r="B8">
            <v>189168</v>
          </cell>
          <cell r="C8">
            <v>3597</v>
          </cell>
          <cell r="D8">
            <v>192765</v>
          </cell>
          <cell r="E8">
            <v>413341</v>
          </cell>
        </row>
        <row r="9">
          <cell r="B9">
            <v>189197</v>
          </cell>
          <cell r="C9">
            <v>3690</v>
          </cell>
          <cell r="D9">
            <v>192887</v>
          </cell>
          <cell r="E9">
            <v>357416</v>
          </cell>
        </row>
        <row r="10">
          <cell r="B10">
            <v>229805</v>
          </cell>
          <cell r="C10">
            <v>4672</v>
          </cell>
          <cell r="D10">
            <v>234477</v>
          </cell>
          <cell r="E10">
            <v>384196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285189</v>
          </cell>
        </row>
        <row r="22">
          <cell r="B22">
            <v>17348</v>
          </cell>
          <cell r="C22">
            <v>0</v>
          </cell>
          <cell r="D22">
            <v>17348</v>
          </cell>
          <cell r="E22">
            <v>289101</v>
          </cell>
        </row>
        <row r="23">
          <cell r="B23">
            <v>43675</v>
          </cell>
          <cell r="C23">
            <v>0</v>
          </cell>
          <cell r="D23">
            <v>43675</v>
          </cell>
          <cell r="E23">
            <v>287924</v>
          </cell>
        </row>
        <row r="24">
          <cell r="B24">
            <v>69365</v>
          </cell>
          <cell r="C24">
            <v>1199</v>
          </cell>
          <cell r="D24">
            <v>70564</v>
          </cell>
          <cell r="E24">
            <v>288634</v>
          </cell>
        </row>
        <row r="25">
          <cell r="B25">
            <v>90231</v>
          </cell>
          <cell r="C25">
            <v>1701</v>
          </cell>
          <cell r="D25">
            <v>91932</v>
          </cell>
          <cell r="E25">
            <v>284617</v>
          </cell>
        </row>
        <row r="26">
          <cell r="B26">
            <v>114690</v>
          </cell>
          <cell r="C26">
            <v>2023</v>
          </cell>
          <cell r="D26">
            <v>116713</v>
          </cell>
          <cell r="E26">
            <v>292213</v>
          </cell>
        </row>
        <row r="27">
          <cell r="B27">
            <v>132969</v>
          </cell>
          <cell r="C27">
            <v>2580</v>
          </cell>
          <cell r="D27">
            <v>135549</v>
          </cell>
          <cell r="E27">
            <v>287232</v>
          </cell>
        </row>
        <row r="28">
          <cell r="B28">
            <v>149765</v>
          </cell>
          <cell r="C28">
            <v>3028</v>
          </cell>
          <cell r="D28">
            <v>152793</v>
          </cell>
          <cell r="E28">
            <v>285207</v>
          </cell>
        </row>
        <row r="29">
          <cell r="B29">
            <v>405770</v>
          </cell>
          <cell r="C29">
            <v>6883</v>
          </cell>
          <cell r="D29">
            <v>412653</v>
          </cell>
          <cell r="E29">
            <v>627505</v>
          </cell>
        </row>
        <row r="40">
          <cell r="B40">
            <v>0</v>
          </cell>
          <cell r="C40">
            <v>0</v>
          </cell>
          <cell r="D40">
            <v>0</v>
          </cell>
          <cell r="E40">
            <v>648955</v>
          </cell>
        </row>
        <row r="41">
          <cell r="B41">
            <v>23101</v>
          </cell>
          <cell r="C41">
            <v>0</v>
          </cell>
          <cell r="D41">
            <v>23101</v>
          </cell>
          <cell r="E41">
            <v>452366</v>
          </cell>
        </row>
        <row r="42">
          <cell r="B42">
            <v>71967</v>
          </cell>
          <cell r="C42">
            <v>1268</v>
          </cell>
          <cell r="D42">
            <v>73235</v>
          </cell>
          <cell r="E42">
            <v>575556</v>
          </cell>
        </row>
        <row r="43">
          <cell r="B43">
            <v>111107</v>
          </cell>
          <cell r="C43">
            <v>2404</v>
          </cell>
          <cell r="D43">
            <v>113511</v>
          </cell>
          <cell r="E43">
            <v>534879</v>
          </cell>
        </row>
        <row r="44">
          <cell r="B44">
            <v>181166</v>
          </cell>
          <cell r="C44">
            <v>3624</v>
          </cell>
          <cell r="D44">
            <v>184790</v>
          </cell>
          <cell r="E44">
            <v>637938</v>
          </cell>
        </row>
        <row r="45">
          <cell r="B45">
            <v>177350</v>
          </cell>
          <cell r="C45">
            <v>3102</v>
          </cell>
          <cell r="D45">
            <v>180452</v>
          </cell>
          <cell r="E45">
            <v>489735</v>
          </cell>
        </row>
        <row r="46">
          <cell r="B46">
            <v>214152</v>
          </cell>
          <cell r="C46">
            <v>4327</v>
          </cell>
          <cell r="D46">
            <v>218479</v>
          </cell>
          <cell r="E46">
            <v>507645</v>
          </cell>
        </row>
        <row r="47">
          <cell r="B47">
            <v>318375</v>
          </cell>
          <cell r="C47">
            <v>5418</v>
          </cell>
          <cell r="D47">
            <v>323793</v>
          </cell>
          <cell r="E47">
            <v>650857</v>
          </cell>
        </row>
        <row r="48">
          <cell r="B48">
            <v>354291</v>
          </cell>
          <cell r="C48">
            <v>7410</v>
          </cell>
          <cell r="D48">
            <v>361701</v>
          </cell>
          <cell r="E48">
            <v>664513</v>
          </cell>
        </row>
      </sheetData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PJ Puro Amino AaeUPO_R1 "/>
      <sheetName val="CPJ Puro Amino AaeUPO_R2"/>
      <sheetName val="CPJ Puro Amino AaeUPO_R3"/>
      <sheetName val="Auswertung amino 80 AaeUPO"/>
      <sheetName val="Tabelle1"/>
    </sheetNames>
    <sheetDataSet>
      <sheetData sheetId="0"/>
      <sheetData sheetId="1"/>
      <sheetData sheetId="2"/>
      <sheetData sheetId="3">
        <row r="2">
          <cell r="B2">
            <v>0</v>
          </cell>
          <cell r="C2">
            <v>0</v>
          </cell>
          <cell r="D2">
            <v>0</v>
          </cell>
          <cell r="E2">
            <v>520143</v>
          </cell>
        </row>
        <row r="3">
          <cell r="B3">
            <v>23152</v>
          </cell>
          <cell r="C3">
            <v>0</v>
          </cell>
          <cell r="D3">
            <v>23152</v>
          </cell>
          <cell r="E3">
            <v>657861</v>
          </cell>
        </row>
        <row r="4">
          <cell r="B4">
            <v>34991</v>
          </cell>
          <cell r="C4">
            <v>0</v>
          </cell>
          <cell r="D4">
            <v>34991</v>
          </cell>
          <cell r="E4">
            <v>355897</v>
          </cell>
        </row>
        <row r="5">
          <cell r="B5">
            <v>89162</v>
          </cell>
          <cell r="C5">
            <v>1855</v>
          </cell>
          <cell r="D5">
            <v>91017</v>
          </cell>
          <cell r="E5">
            <v>556652</v>
          </cell>
        </row>
        <row r="6">
          <cell r="B6">
            <v>133206</v>
          </cell>
          <cell r="C6">
            <v>2801</v>
          </cell>
          <cell r="D6">
            <v>136007</v>
          </cell>
          <cell r="E6">
            <v>598096</v>
          </cell>
        </row>
        <row r="7">
          <cell r="B7">
            <v>166544</v>
          </cell>
          <cell r="C7">
            <v>3635</v>
          </cell>
          <cell r="D7">
            <v>170179</v>
          </cell>
          <cell r="E7">
            <v>569375</v>
          </cell>
        </row>
        <row r="8">
          <cell r="B8">
            <v>124406</v>
          </cell>
          <cell r="C8">
            <v>2564</v>
          </cell>
          <cell r="D8">
            <v>126970</v>
          </cell>
          <cell r="E8">
            <v>352936</v>
          </cell>
        </row>
        <row r="9">
          <cell r="B9">
            <v>210103</v>
          </cell>
          <cell r="C9">
            <v>4423</v>
          </cell>
          <cell r="D9">
            <v>214526</v>
          </cell>
          <cell r="E9">
            <v>521286</v>
          </cell>
        </row>
        <row r="10">
          <cell r="B10">
            <v>133591</v>
          </cell>
          <cell r="C10">
            <v>2664</v>
          </cell>
          <cell r="D10">
            <v>136255</v>
          </cell>
          <cell r="E10">
            <v>293814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291097</v>
          </cell>
        </row>
        <row r="22">
          <cell r="B22">
            <v>9821</v>
          </cell>
          <cell r="C22">
            <v>0</v>
          </cell>
          <cell r="D22">
            <v>9821</v>
          </cell>
          <cell r="E22">
            <v>295091</v>
          </cell>
        </row>
        <row r="23">
          <cell r="B23">
            <v>25208</v>
          </cell>
          <cell r="C23">
            <v>0</v>
          </cell>
          <cell r="D23">
            <v>25208</v>
          </cell>
          <cell r="E23">
            <v>291752</v>
          </cell>
        </row>
        <row r="24">
          <cell r="B24">
            <v>41703</v>
          </cell>
          <cell r="C24">
            <v>0</v>
          </cell>
          <cell r="D24">
            <v>41703</v>
          </cell>
          <cell r="E24">
            <v>294520</v>
          </cell>
        </row>
        <row r="25">
          <cell r="B25">
            <v>57670</v>
          </cell>
          <cell r="C25">
            <v>1142</v>
          </cell>
          <cell r="D25">
            <v>58812</v>
          </cell>
          <cell r="E25">
            <v>293629</v>
          </cell>
        </row>
        <row r="26">
          <cell r="B26">
            <v>72312</v>
          </cell>
          <cell r="C26">
            <v>1324</v>
          </cell>
          <cell r="D26">
            <v>73636</v>
          </cell>
          <cell r="E26">
            <v>293165</v>
          </cell>
        </row>
        <row r="27">
          <cell r="B27">
            <v>86885</v>
          </cell>
          <cell r="C27">
            <v>1688</v>
          </cell>
          <cell r="D27">
            <v>88573</v>
          </cell>
          <cell r="E27">
            <v>295809</v>
          </cell>
        </row>
        <row r="28">
          <cell r="B28">
            <v>101643</v>
          </cell>
          <cell r="C28">
            <v>2244</v>
          </cell>
          <cell r="D28">
            <v>103887</v>
          </cell>
          <cell r="E28">
            <v>292812</v>
          </cell>
        </row>
        <row r="29">
          <cell r="B29">
            <v>117175</v>
          </cell>
          <cell r="C29">
            <v>2579</v>
          </cell>
          <cell r="D29">
            <v>119754</v>
          </cell>
          <cell r="E29">
            <v>296743</v>
          </cell>
        </row>
        <row r="40">
          <cell r="B40">
            <v>0</v>
          </cell>
          <cell r="C40">
            <v>0</v>
          </cell>
          <cell r="D40">
            <v>0</v>
          </cell>
          <cell r="E40">
            <v>294372</v>
          </cell>
        </row>
        <row r="41">
          <cell r="B41">
            <v>8243</v>
          </cell>
          <cell r="C41">
            <v>0</v>
          </cell>
          <cell r="D41">
            <v>8243</v>
          </cell>
          <cell r="E41">
            <v>295712</v>
          </cell>
        </row>
        <row r="42">
          <cell r="B42">
            <v>21230</v>
          </cell>
          <cell r="C42">
            <v>0</v>
          </cell>
          <cell r="D42">
            <v>21230</v>
          </cell>
          <cell r="E42">
            <v>295452</v>
          </cell>
        </row>
        <row r="43">
          <cell r="B43">
            <v>37776</v>
          </cell>
          <cell r="C43">
            <v>0</v>
          </cell>
          <cell r="D43">
            <v>37776</v>
          </cell>
          <cell r="E43">
            <v>296430</v>
          </cell>
        </row>
        <row r="44">
          <cell r="B44">
            <v>56496</v>
          </cell>
          <cell r="C44">
            <v>1227</v>
          </cell>
          <cell r="D44">
            <v>57723</v>
          </cell>
          <cell r="E44">
            <v>299478</v>
          </cell>
        </row>
        <row r="45">
          <cell r="B45">
            <v>73421</v>
          </cell>
          <cell r="C45">
            <v>1370</v>
          </cell>
          <cell r="D45">
            <v>74791</v>
          </cell>
          <cell r="E45">
            <v>301358</v>
          </cell>
        </row>
        <row r="46">
          <cell r="B46">
            <v>227874</v>
          </cell>
          <cell r="C46">
            <v>4854</v>
          </cell>
          <cell r="D46">
            <v>232728</v>
          </cell>
          <cell r="E46">
            <v>804179</v>
          </cell>
        </row>
        <row r="47">
          <cell r="B47">
            <v>217867</v>
          </cell>
          <cell r="C47">
            <v>4679</v>
          </cell>
          <cell r="D47">
            <v>222546</v>
          </cell>
          <cell r="E47">
            <v>716106</v>
          </cell>
        </row>
        <row r="48">
          <cell r="B48">
            <v>162344</v>
          </cell>
          <cell r="C48">
            <v>3615</v>
          </cell>
          <cell r="D48">
            <v>165959</v>
          </cell>
          <cell r="E48">
            <v>523526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E7A4A-4E91-2A4D-8A07-B1E3906E8F45}">
  <dimension ref="A1:N74"/>
  <sheetViews>
    <sheetView tabSelected="1" topLeftCell="D1" workbookViewId="0">
      <selection activeCell="B66" sqref="B66:E74"/>
    </sheetView>
  </sheetViews>
  <sheetFormatPr baseColWidth="10" defaultRowHeight="16" x14ac:dyDescent="0.2"/>
  <cols>
    <col min="5" max="5" width="15" bestFit="1" customWidth="1"/>
    <col min="13" max="13" width="11.1640625" bestFit="1" customWidth="1"/>
  </cols>
  <sheetData>
    <row r="1" spans="1:14" x14ac:dyDescent="0.2">
      <c r="I1" s="2" t="s">
        <v>12</v>
      </c>
      <c r="J1" s="2"/>
    </row>
    <row r="2" spans="1:14" x14ac:dyDescent="0.2">
      <c r="I2" t="s">
        <v>5</v>
      </c>
      <c r="J2">
        <v>0.35670000000000002</v>
      </c>
    </row>
    <row r="3" spans="1:14" x14ac:dyDescent="0.2">
      <c r="A3" t="s">
        <v>8</v>
      </c>
      <c r="I3" t="s">
        <v>6</v>
      </c>
      <c r="J3">
        <v>0</v>
      </c>
    </row>
    <row r="4" spans="1:14" x14ac:dyDescent="0.2">
      <c r="A4" t="s">
        <v>13</v>
      </c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7</v>
      </c>
    </row>
    <row r="5" spans="1:14" x14ac:dyDescent="0.2">
      <c r="A5">
        <v>0</v>
      </c>
      <c r="B5">
        <f>'[1]Auswertung amino 80 AaeUPO'!B2</f>
        <v>0</v>
      </c>
      <c r="C5">
        <f>'[1]Auswertung amino 80 AaeUPO'!C2</f>
        <v>0</v>
      </c>
      <c r="D5">
        <f>'[1]Auswertung amino 80 AaeUPO'!D2</f>
        <v>0</v>
      </c>
      <c r="E5">
        <f>'[1]Auswertung amino 80 AaeUPO'!E2</f>
        <v>516448</v>
      </c>
      <c r="F5" s="1">
        <f>B5/E5</f>
        <v>0</v>
      </c>
      <c r="G5" s="1">
        <f>(F5-$J$3)/$J$2</f>
        <v>0</v>
      </c>
    </row>
    <row r="6" spans="1:14" x14ac:dyDescent="0.2">
      <c r="A6">
        <f>A5+5</f>
        <v>5</v>
      </c>
      <c r="B6">
        <f>'[1]Auswertung amino 80 AaeUPO'!B3</f>
        <v>18709</v>
      </c>
      <c r="C6">
        <f>'[1]Auswertung amino 80 AaeUPO'!C3</f>
        <v>0</v>
      </c>
      <c r="D6">
        <f>'[1]Auswertung amino 80 AaeUPO'!D3</f>
        <v>18709</v>
      </c>
      <c r="E6">
        <f>'[1]Auswertung amino 80 AaeUPO'!E3</f>
        <v>372426</v>
      </c>
      <c r="F6" s="1">
        <f t="shared" ref="F6:F13" si="0">B6/E6</f>
        <v>5.0235483022130573E-2</v>
      </c>
      <c r="G6" s="1">
        <f>(F6-$J$3)/$J$2</f>
        <v>0.14083398660535623</v>
      </c>
      <c r="I6" t="s">
        <v>13</v>
      </c>
      <c r="J6" t="s">
        <v>8</v>
      </c>
      <c r="K6" t="s">
        <v>9</v>
      </c>
      <c r="L6" t="s">
        <v>10</v>
      </c>
      <c r="M6" t="s">
        <v>7</v>
      </c>
      <c r="N6" t="s">
        <v>11</v>
      </c>
    </row>
    <row r="7" spans="1:14" x14ac:dyDescent="0.2">
      <c r="A7">
        <f>A6+5</f>
        <v>10</v>
      </c>
      <c r="B7">
        <f>'[1]Auswertung amino 80 AaeUPO'!B4</f>
        <v>53702</v>
      </c>
      <c r="C7">
        <f>'[1]Auswertung amino 80 AaeUPO'!C4</f>
        <v>0</v>
      </c>
      <c r="D7">
        <f>'[1]Auswertung amino 80 AaeUPO'!D4</f>
        <v>53702</v>
      </c>
      <c r="E7">
        <f>'[1]Auswertung amino 80 AaeUPO'!E4</f>
        <v>396056</v>
      </c>
      <c r="F7" s="1">
        <f t="shared" si="0"/>
        <v>0.13559193649382917</v>
      </c>
      <c r="G7" s="1">
        <f>(F7-$J$3)/$J$2</f>
        <v>0.38012878187224325</v>
      </c>
      <c r="I7">
        <v>0</v>
      </c>
      <c r="J7" s="1">
        <f>G5</f>
        <v>0</v>
      </c>
      <c r="K7" s="1">
        <f>G16</f>
        <v>0</v>
      </c>
      <c r="L7" s="1">
        <f>G28</f>
        <v>0</v>
      </c>
      <c r="M7" s="1">
        <f>AVERAGE(J7:L7)</f>
        <v>0</v>
      </c>
      <c r="N7" s="1">
        <f>STDEVP(J7:L7)</f>
        <v>0</v>
      </c>
    </row>
    <row r="8" spans="1:14" x14ac:dyDescent="0.2">
      <c r="A8">
        <f>A7+5</f>
        <v>15</v>
      </c>
      <c r="B8">
        <f>'[1]Auswertung amino 80 AaeUPO'!B5</f>
        <v>83570</v>
      </c>
      <c r="C8">
        <f>'[1]Auswertung amino 80 AaeUPO'!C5</f>
        <v>1707</v>
      </c>
      <c r="D8">
        <f>'[1]Auswertung amino 80 AaeUPO'!D5</f>
        <v>85277</v>
      </c>
      <c r="E8">
        <f>'[1]Auswertung amino 80 AaeUPO'!E5</f>
        <v>365068</v>
      </c>
      <c r="F8" s="1">
        <f t="shared" si="0"/>
        <v>0.22891625669738241</v>
      </c>
      <c r="G8" s="1">
        <f>(F8-$J$3)/$J$2</f>
        <v>0.64176130276810317</v>
      </c>
      <c r="I8">
        <f>I7+5</f>
        <v>5</v>
      </c>
      <c r="J8" s="1">
        <f t="shared" ref="J8:J15" si="1">G6</f>
        <v>0.14083398660535623</v>
      </c>
      <c r="K8" s="1">
        <f t="shared" ref="K8:K15" si="2">G17</f>
        <v>0.16822739124640018</v>
      </c>
      <c r="L8" s="1">
        <f t="shared" ref="L8:L15" si="3">G29</f>
        <v>0.14316528265111031</v>
      </c>
      <c r="M8" s="1">
        <f t="shared" ref="M8:M15" si="4">AVERAGE(J8:L8)</f>
        <v>0.15074222016762226</v>
      </c>
      <c r="N8" s="1">
        <f t="shared" ref="N8:N15" si="5">STDEVP(J8:L8)</f>
        <v>1.2400460772456174E-2</v>
      </c>
    </row>
    <row r="9" spans="1:14" x14ac:dyDescent="0.2">
      <c r="A9">
        <f>A8+5</f>
        <v>20</v>
      </c>
      <c r="B9">
        <f>'[1]Auswertung amino 80 AaeUPO'!B6</f>
        <v>124460</v>
      </c>
      <c r="C9">
        <f>'[1]Auswertung amino 80 AaeUPO'!C6</f>
        <v>2478</v>
      </c>
      <c r="D9">
        <f>'[1]Auswertung amino 80 AaeUPO'!D6</f>
        <v>126938</v>
      </c>
      <c r="E9">
        <f>'[1]Auswertung amino 80 AaeUPO'!E6</f>
        <v>393711</v>
      </c>
      <c r="F9" s="1">
        <f t="shared" si="0"/>
        <v>0.31612019984201611</v>
      </c>
      <c r="G9" s="1">
        <f>(F9-$J$3)/$J$2</f>
        <v>0.88623549156718839</v>
      </c>
      <c r="I9">
        <f>I8+5</f>
        <v>10</v>
      </c>
      <c r="J9" s="1">
        <f t="shared" si="1"/>
        <v>0.38012878187224325</v>
      </c>
      <c r="K9" s="1">
        <f t="shared" si="2"/>
        <v>0.42525745636541074</v>
      </c>
      <c r="L9" s="1">
        <f t="shared" si="3"/>
        <v>0.35054413410122037</v>
      </c>
      <c r="M9" s="1">
        <f t="shared" si="4"/>
        <v>0.38531012411295812</v>
      </c>
      <c r="N9" s="1">
        <f t="shared" si="5"/>
        <v>3.0720838329487396E-2</v>
      </c>
    </row>
    <row r="10" spans="1:14" x14ac:dyDescent="0.2">
      <c r="A10">
        <f>A9+5</f>
        <v>25</v>
      </c>
      <c r="B10">
        <f>'[1]Auswertung amino 80 AaeUPO'!B7</f>
        <v>155730</v>
      </c>
      <c r="C10">
        <f>'[1]Auswertung amino 80 AaeUPO'!C7</f>
        <v>2611</v>
      </c>
      <c r="D10">
        <f>'[1]Auswertung amino 80 AaeUPO'!D7</f>
        <v>158341</v>
      </c>
      <c r="E10">
        <f>'[1]Auswertung amino 80 AaeUPO'!E7</f>
        <v>398556</v>
      </c>
      <c r="F10" s="1">
        <f t="shared" si="0"/>
        <v>0.39073555535483095</v>
      </c>
      <c r="G10" s="1">
        <f>(F10-$J$3)/$J$2</f>
        <v>1.0954178731562403</v>
      </c>
      <c r="I10">
        <f>I9+5</f>
        <v>15</v>
      </c>
      <c r="J10" s="1">
        <f t="shared" si="1"/>
        <v>0.64176130276810317</v>
      </c>
      <c r="K10" s="1">
        <f t="shared" si="2"/>
        <v>0.67373606119346741</v>
      </c>
      <c r="L10" s="1">
        <f t="shared" si="3"/>
        <v>0.58234823660048596</v>
      </c>
      <c r="M10" s="1">
        <f t="shared" si="4"/>
        <v>0.63261520018735218</v>
      </c>
      <c r="N10" s="1">
        <f t="shared" si="5"/>
        <v>3.7865305274288594E-2</v>
      </c>
    </row>
    <row r="11" spans="1:14" x14ac:dyDescent="0.2">
      <c r="A11">
        <f>A10+5</f>
        <v>30</v>
      </c>
      <c r="B11">
        <f>'[1]Auswertung amino 80 AaeUPO'!B8</f>
        <v>189168</v>
      </c>
      <c r="C11">
        <f>'[1]Auswertung amino 80 AaeUPO'!C8</f>
        <v>3597</v>
      </c>
      <c r="D11">
        <f>'[1]Auswertung amino 80 AaeUPO'!D8</f>
        <v>192765</v>
      </c>
      <c r="E11">
        <f>'[1]Auswertung amino 80 AaeUPO'!E8</f>
        <v>413341</v>
      </c>
      <c r="F11" s="1">
        <f t="shared" si="0"/>
        <v>0.45765602734787986</v>
      </c>
      <c r="G11" s="1">
        <f>(F11-$J$3)/$J$2</f>
        <v>1.2830278310846084</v>
      </c>
      <c r="I11">
        <f>I10+5</f>
        <v>20</v>
      </c>
      <c r="J11" s="1">
        <f t="shared" si="1"/>
        <v>0.88623549156718839</v>
      </c>
      <c r="K11" s="1">
        <f t="shared" si="2"/>
        <v>0.88877498878851291</v>
      </c>
      <c r="L11" s="1">
        <f t="shared" si="3"/>
        <v>0.79615039281359712</v>
      </c>
      <c r="M11" s="1">
        <f t="shared" si="4"/>
        <v>0.85705362438976618</v>
      </c>
      <c r="N11" s="1">
        <f t="shared" si="5"/>
        <v>4.307756549798384E-2</v>
      </c>
    </row>
    <row r="12" spans="1:14" x14ac:dyDescent="0.2">
      <c r="A12">
        <f>A11+5</f>
        <v>35</v>
      </c>
      <c r="B12">
        <f>'[1]Auswertung amino 80 AaeUPO'!B9</f>
        <v>189197</v>
      </c>
      <c r="C12">
        <f>'[1]Auswertung amino 80 AaeUPO'!C9</f>
        <v>3690</v>
      </c>
      <c r="D12">
        <f>'[1]Auswertung amino 80 AaeUPO'!D9</f>
        <v>192887</v>
      </c>
      <c r="E12">
        <f>'[1]Auswertung amino 80 AaeUPO'!E9</f>
        <v>357416</v>
      </c>
      <c r="F12" s="1">
        <f t="shared" si="0"/>
        <v>0.52934675560131617</v>
      </c>
      <c r="G12" s="1">
        <f>(F12-$J$3)/$J$2</f>
        <v>1.4840110894345842</v>
      </c>
      <c r="I12">
        <f>I11+5</f>
        <v>25</v>
      </c>
      <c r="J12" s="1">
        <f t="shared" si="1"/>
        <v>1.0954178731562403</v>
      </c>
      <c r="K12" s="1">
        <f t="shared" si="2"/>
        <v>1.1003298897229121</v>
      </c>
      <c r="L12" s="1">
        <f t="shared" si="3"/>
        <v>1.0152358391566352</v>
      </c>
      <c r="M12" s="1">
        <f t="shared" si="4"/>
        <v>1.0703278673452628</v>
      </c>
      <c r="N12" s="1">
        <f t="shared" si="5"/>
        <v>3.9007526232255896E-2</v>
      </c>
    </row>
    <row r="13" spans="1:14" x14ac:dyDescent="0.2">
      <c r="A13">
        <f>A12+5</f>
        <v>40</v>
      </c>
      <c r="B13">
        <f>'[1]Auswertung amino 80 AaeUPO'!B10</f>
        <v>229805</v>
      </c>
      <c r="C13">
        <f>'[1]Auswertung amino 80 AaeUPO'!C10</f>
        <v>4672</v>
      </c>
      <c r="D13">
        <f>'[1]Auswertung amino 80 AaeUPO'!D10</f>
        <v>234477</v>
      </c>
      <c r="E13">
        <f>'[1]Auswertung amino 80 AaeUPO'!E10</f>
        <v>384196</v>
      </c>
      <c r="F13" s="1">
        <f t="shared" si="0"/>
        <v>0.59814521754521133</v>
      </c>
      <c r="G13" s="1">
        <f>(F13-$J$3)/$J$2</f>
        <v>1.6768859477017417</v>
      </c>
      <c r="I13">
        <f>I12+5</f>
        <v>30</v>
      </c>
      <c r="J13" s="1">
        <f t="shared" si="1"/>
        <v>1.2830278310846084</v>
      </c>
      <c r="K13" s="1">
        <f t="shared" si="2"/>
        <v>1.2978200254411727</v>
      </c>
      <c r="L13" s="1">
        <f t="shared" si="3"/>
        <v>1.182657287815309</v>
      </c>
      <c r="M13" s="1">
        <f t="shared" si="4"/>
        <v>1.2545017147803634</v>
      </c>
      <c r="N13" s="1">
        <f t="shared" si="5"/>
        <v>5.1159349213500661E-2</v>
      </c>
    </row>
    <row r="14" spans="1:14" x14ac:dyDescent="0.2">
      <c r="A14" t="s">
        <v>9</v>
      </c>
      <c r="I14">
        <f>I13+5</f>
        <v>35</v>
      </c>
      <c r="J14" s="1">
        <f t="shared" si="1"/>
        <v>1.4840110894345842</v>
      </c>
      <c r="K14" s="1">
        <f t="shared" si="2"/>
        <v>1.4721329759114583</v>
      </c>
      <c r="L14" s="1">
        <f t="shared" si="3"/>
        <v>1.371356181765411</v>
      </c>
      <c r="M14" s="1">
        <f t="shared" si="4"/>
        <v>1.4425000823704845</v>
      </c>
      <c r="N14" s="1">
        <f t="shared" si="5"/>
        <v>5.0539511540941905E-2</v>
      </c>
    </row>
    <row r="15" spans="1:14" x14ac:dyDescent="0.2">
      <c r="A15" t="s">
        <v>13</v>
      </c>
      <c r="B15" t="s">
        <v>0</v>
      </c>
      <c r="C15" t="s">
        <v>1</v>
      </c>
      <c r="D15" t="s">
        <v>2</v>
      </c>
      <c r="E15" t="s">
        <v>3</v>
      </c>
      <c r="F15" t="s">
        <v>4</v>
      </c>
      <c r="G15" t="s">
        <v>7</v>
      </c>
      <c r="I15">
        <f>I14+5</f>
        <v>40</v>
      </c>
      <c r="J15" s="1">
        <f t="shared" si="1"/>
        <v>1.6768859477017417</v>
      </c>
      <c r="K15" s="1">
        <f t="shared" si="2"/>
        <v>1.8128406667076393</v>
      </c>
      <c r="L15" s="1">
        <f t="shared" si="3"/>
        <v>1.4946982610839876</v>
      </c>
      <c r="M15" s="1">
        <f t="shared" si="4"/>
        <v>1.6614749584977897</v>
      </c>
      <c r="N15" s="1">
        <f t="shared" si="5"/>
        <v>0.13033743771504352</v>
      </c>
    </row>
    <row r="16" spans="1:14" x14ac:dyDescent="0.2">
      <c r="A16">
        <v>0</v>
      </c>
      <c r="B16">
        <f>'[1]Auswertung amino 80 AaeUPO'!B21</f>
        <v>0</v>
      </c>
      <c r="C16">
        <f>'[1]Auswertung amino 80 AaeUPO'!C21</f>
        <v>0</v>
      </c>
      <c r="D16">
        <f>'[1]Auswertung amino 80 AaeUPO'!D21</f>
        <v>0</v>
      </c>
      <c r="E16">
        <f>'[1]Auswertung amino 80 AaeUPO'!E21</f>
        <v>285189</v>
      </c>
      <c r="F16" s="1">
        <f>B16/E16</f>
        <v>0</v>
      </c>
      <c r="G16" s="1">
        <f>(F16-$J$3)/$J$2</f>
        <v>0</v>
      </c>
    </row>
    <row r="17" spans="1:14" x14ac:dyDescent="0.2">
      <c r="A17">
        <f>A16+5</f>
        <v>5</v>
      </c>
      <c r="B17">
        <f>'[1]Auswertung amino 80 AaeUPO'!B22</f>
        <v>17348</v>
      </c>
      <c r="C17">
        <f>'[1]Auswertung amino 80 AaeUPO'!C22</f>
        <v>0</v>
      </c>
      <c r="D17">
        <f>'[1]Auswertung amino 80 AaeUPO'!D22</f>
        <v>17348</v>
      </c>
      <c r="E17">
        <f>'[1]Auswertung amino 80 AaeUPO'!E22</f>
        <v>289101</v>
      </c>
      <c r="F17" s="1">
        <f t="shared" ref="F17:F24" si="6">B17/E17</f>
        <v>6.0006710457590949E-2</v>
      </c>
      <c r="G17" s="1">
        <f>(F17-$J$3)/$J$2</f>
        <v>0.16822739124640018</v>
      </c>
    </row>
    <row r="18" spans="1:14" x14ac:dyDescent="0.2">
      <c r="A18">
        <f>A17+5</f>
        <v>10</v>
      </c>
      <c r="B18">
        <f>'[1]Auswertung amino 80 AaeUPO'!B23</f>
        <v>43675</v>
      </c>
      <c r="C18">
        <f>'[1]Auswertung amino 80 AaeUPO'!C23</f>
        <v>0</v>
      </c>
      <c r="D18">
        <f>'[1]Auswertung amino 80 AaeUPO'!D23</f>
        <v>43675</v>
      </c>
      <c r="E18">
        <f>'[1]Auswertung amino 80 AaeUPO'!E23</f>
        <v>287924</v>
      </c>
      <c r="F18" s="1">
        <f t="shared" si="6"/>
        <v>0.15168933468554202</v>
      </c>
      <c r="G18" s="1">
        <f>(F18-$J$3)/$J$2</f>
        <v>0.42525745636541074</v>
      </c>
    </row>
    <row r="19" spans="1:14" x14ac:dyDescent="0.2">
      <c r="A19">
        <f>A18+5</f>
        <v>15</v>
      </c>
      <c r="B19">
        <f>'[1]Auswertung amino 80 AaeUPO'!B24</f>
        <v>69365</v>
      </c>
      <c r="C19">
        <f>'[1]Auswertung amino 80 AaeUPO'!C24</f>
        <v>1199</v>
      </c>
      <c r="D19">
        <f>'[1]Auswertung amino 80 AaeUPO'!D24</f>
        <v>70564</v>
      </c>
      <c r="E19">
        <f>'[1]Auswertung amino 80 AaeUPO'!E24</f>
        <v>288634</v>
      </c>
      <c r="F19" s="1">
        <f t="shared" si="6"/>
        <v>0.24032165302770983</v>
      </c>
      <c r="G19" s="1">
        <f>(F19-$J$3)/$J$2</f>
        <v>0.67373606119346741</v>
      </c>
    </row>
    <row r="20" spans="1:14" x14ac:dyDescent="0.2">
      <c r="A20">
        <f>A19+5</f>
        <v>20</v>
      </c>
      <c r="B20">
        <f>'[1]Auswertung amino 80 AaeUPO'!B25</f>
        <v>90231</v>
      </c>
      <c r="C20">
        <f>'[1]Auswertung amino 80 AaeUPO'!C25</f>
        <v>1701</v>
      </c>
      <c r="D20">
        <f>'[1]Auswertung amino 80 AaeUPO'!D25</f>
        <v>91932</v>
      </c>
      <c r="E20">
        <f>'[1]Auswertung amino 80 AaeUPO'!E25</f>
        <v>284617</v>
      </c>
      <c r="F20" s="1">
        <f t="shared" si="6"/>
        <v>0.31702603850086258</v>
      </c>
      <c r="G20" s="1">
        <f>(F20-$J$3)/$J$2</f>
        <v>0.88877498878851291</v>
      </c>
      <c r="I20" t="s">
        <v>14</v>
      </c>
      <c r="J20" t="s">
        <v>8</v>
      </c>
      <c r="K20" t="s">
        <v>9</v>
      </c>
      <c r="L20" t="s">
        <v>10</v>
      </c>
      <c r="M20" t="s">
        <v>7</v>
      </c>
      <c r="N20" t="s">
        <v>11</v>
      </c>
    </row>
    <row r="21" spans="1:14" x14ac:dyDescent="0.2">
      <c r="A21">
        <f>A20+5</f>
        <v>25</v>
      </c>
      <c r="B21">
        <f>'[1]Auswertung amino 80 AaeUPO'!B26</f>
        <v>114690</v>
      </c>
      <c r="C21">
        <f>'[1]Auswertung amino 80 AaeUPO'!C26</f>
        <v>2023</v>
      </c>
      <c r="D21">
        <f>'[1]Auswertung amino 80 AaeUPO'!D26</f>
        <v>116713</v>
      </c>
      <c r="E21">
        <f>'[1]Auswertung amino 80 AaeUPO'!E26</f>
        <v>292213</v>
      </c>
      <c r="F21" s="1">
        <f t="shared" si="6"/>
        <v>0.39248767166416276</v>
      </c>
      <c r="G21" s="1">
        <f>(F21-$J$3)/$J$2</f>
        <v>1.1003298897229121</v>
      </c>
      <c r="I21">
        <v>0</v>
      </c>
      <c r="J21" s="1">
        <f>G41</f>
        <v>0</v>
      </c>
      <c r="K21">
        <f>G54</f>
        <v>0</v>
      </c>
      <c r="L21" s="1">
        <f>G66</f>
        <v>0</v>
      </c>
      <c r="M21" s="1">
        <f>AVERAGE(J21:L21)</f>
        <v>0</v>
      </c>
      <c r="N21" s="1">
        <f>STDEVP(J21:L21)</f>
        <v>0</v>
      </c>
    </row>
    <row r="22" spans="1:14" x14ac:dyDescent="0.2">
      <c r="A22">
        <f>A21+5</f>
        <v>30</v>
      </c>
      <c r="B22">
        <f>'[1]Auswertung amino 80 AaeUPO'!B27</f>
        <v>132969</v>
      </c>
      <c r="C22">
        <f>'[1]Auswertung amino 80 AaeUPO'!C27</f>
        <v>2580</v>
      </c>
      <c r="D22">
        <f>'[1]Auswertung amino 80 AaeUPO'!D27</f>
        <v>135549</v>
      </c>
      <c r="E22">
        <f>'[1]Auswertung amino 80 AaeUPO'!E27</f>
        <v>287232</v>
      </c>
      <c r="F22" s="1">
        <f t="shared" si="6"/>
        <v>0.46293240307486633</v>
      </c>
      <c r="G22" s="1">
        <f>(F22-$J$3)/$J$2</f>
        <v>1.2978200254411727</v>
      </c>
      <c r="I22">
        <f>I21+5</f>
        <v>5</v>
      </c>
      <c r="J22" s="1">
        <f t="shared" ref="J22:J29" si="7">G42</f>
        <v>9.8662306389334611E-2</v>
      </c>
      <c r="K22">
        <f t="shared" ref="K22:K29" si="8">G55</f>
        <v>9.3303221198375572E-2</v>
      </c>
      <c r="L22" s="1">
        <f t="shared" ref="L22:L29" si="9">G67</f>
        <v>7.8147167610659415E-2</v>
      </c>
      <c r="M22" s="1">
        <f t="shared" ref="M22:M29" si="10">AVERAGE(J22:L22)</f>
        <v>9.0037565066123204E-2</v>
      </c>
      <c r="N22" s="1">
        <f t="shared" ref="N22:N29" si="11">STDEVP(J22:L22)</f>
        <v>8.6877734875959959E-3</v>
      </c>
    </row>
    <row r="23" spans="1:14" x14ac:dyDescent="0.2">
      <c r="A23">
        <f>A22+5</f>
        <v>35</v>
      </c>
      <c r="B23">
        <f>'[1]Auswertung amino 80 AaeUPO'!B28</f>
        <v>149765</v>
      </c>
      <c r="C23">
        <f>'[1]Auswertung amino 80 AaeUPO'!C28</f>
        <v>3028</v>
      </c>
      <c r="D23">
        <f>'[1]Auswertung amino 80 AaeUPO'!D28</f>
        <v>152793</v>
      </c>
      <c r="E23">
        <f>'[1]Auswertung amino 80 AaeUPO'!E28</f>
        <v>285207</v>
      </c>
      <c r="F23" s="1">
        <f t="shared" si="6"/>
        <v>0.52510983250761722</v>
      </c>
      <c r="G23" s="1">
        <f>(F23-$J$3)/$J$2</f>
        <v>1.4721329759114583</v>
      </c>
      <c r="I23">
        <f>I22+5</f>
        <v>10</v>
      </c>
      <c r="J23" s="1">
        <f t="shared" si="7"/>
        <v>0.27563154391603611</v>
      </c>
      <c r="K23" s="1">
        <f t="shared" si="8"/>
        <v>0.24222638007019459</v>
      </c>
      <c r="L23" s="1">
        <f t="shared" si="9"/>
        <v>0.20144660410006518</v>
      </c>
      <c r="M23" s="1">
        <f t="shared" si="10"/>
        <v>0.2397681760287653</v>
      </c>
      <c r="N23" s="1">
        <f t="shared" si="11"/>
        <v>3.0335714916105084E-2</v>
      </c>
    </row>
    <row r="24" spans="1:14" x14ac:dyDescent="0.2">
      <c r="A24">
        <f>A23+5</f>
        <v>40</v>
      </c>
      <c r="B24">
        <f>'[1]Auswertung amino 80 AaeUPO'!B29</f>
        <v>405770</v>
      </c>
      <c r="C24">
        <f>'[1]Auswertung amino 80 AaeUPO'!C29</f>
        <v>6883</v>
      </c>
      <c r="D24">
        <f>'[1]Auswertung amino 80 AaeUPO'!D29</f>
        <v>412653</v>
      </c>
      <c r="E24">
        <f>'[1]Auswertung amino 80 AaeUPO'!E29</f>
        <v>627505</v>
      </c>
      <c r="F24" s="1">
        <f t="shared" si="6"/>
        <v>0.64664026581461498</v>
      </c>
      <c r="G24" s="1">
        <f>(F24-$J$3)/$J$2</f>
        <v>1.8128406667076393</v>
      </c>
      <c r="I24">
        <f>I23+5</f>
        <v>15</v>
      </c>
      <c r="J24" s="1">
        <f t="shared" si="7"/>
        <v>0.44904815721125924</v>
      </c>
      <c r="K24" s="1">
        <f t="shared" si="8"/>
        <v>0.39696242218525629</v>
      </c>
      <c r="L24" s="1">
        <f t="shared" si="9"/>
        <v>0.35726519282858221</v>
      </c>
      <c r="M24" s="1">
        <f t="shared" si="10"/>
        <v>0.40109192407503258</v>
      </c>
      <c r="N24" s="1">
        <f t="shared" si="11"/>
        <v>3.7583841626521626E-2</v>
      </c>
    </row>
    <row r="25" spans="1:14" x14ac:dyDescent="0.2">
      <c r="I25">
        <f>I24+5</f>
        <v>20</v>
      </c>
      <c r="J25" s="1">
        <f t="shared" si="7"/>
        <v>0.62438114522273525</v>
      </c>
      <c r="K25" s="1">
        <f t="shared" si="8"/>
        <v>0.55061481949587354</v>
      </c>
      <c r="L25" s="1">
        <f t="shared" si="9"/>
        <v>0.52887089417279365</v>
      </c>
      <c r="M25" s="1">
        <f t="shared" si="10"/>
        <v>0.56795561963046748</v>
      </c>
      <c r="N25" s="1">
        <f t="shared" si="11"/>
        <v>4.0874438025793637E-2</v>
      </c>
    </row>
    <row r="26" spans="1:14" x14ac:dyDescent="0.2">
      <c r="A26" t="s">
        <v>10</v>
      </c>
      <c r="I26">
        <f>I25+5</f>
        <v>25</v>
      </c>
      <c r="J26" s="1">
        <f t="shared" si="7"/>
        <v>0.82002574520616323</v>
      </c>
      <c r="K26" s="1">
        <f t="shared" si="8"/>
        <v>0.69150471227441079</v>
      </c>
      <c r="L26" s="1">
        <f t="shared" si="9"/>
        <v>0.68302163606876531</v>
      </c>
      <c r="M26" s="1">
        <f t="shared" si="10"/>
        <v>0.73151736451644644</v>
      </c>
      <c r="N26" s="1">
        <f t="shared" si="11"/>
        <v>6.2680622921359938E-2</v>
      </c>
    </row>
    <row r="27" spans="1:14" x14ac:dyDescent="0.2">
      <c r="A27" t="s">
        <v>13</v>
      </c>
      <c r="B27" t="s">
        <v>0</v>
      </c>
      <c r="C27" t="s">
        <v>1</v>
      </c>
      <c r="D27" t="s">
        <v>2</v>
      </c>
      <c r="E27" t="s">
        <v>3</v>
      </c>
      <c r="F27" t="s">
        <v>4</v>
      </c>
      <c r="G27" t="s">
        <v>7</v>
      </c>
      <c r="I27">
        <f>I26+5</f>
        <v>30</v>
      </c>
      <c r="J27" s="1">
        <f t="shared" si="7"/>
        <v>0.98819410289580989</v>
      </c>
      <c r="K27" s="1">
        <f t="shared" si="8"/>
        <v>0.82343687733864868</v>
      </c>
      <c r="L27" s="1">
        <f t="shared" si="9"/>
        <v>0.79439945684654933</v>
      </c>
      <c r="M27" s="1">
        <f t="shared" si="10"/>
        <v>0.868676812360336</v>
      </c>
      <c r="N27" s="1">
        <f t="shared" si="11"/>
        <v>8.5338853987752497E-2</v>
      </c>
    </row>
    <row r="28" spans="1:14" x14ac:dyDescent="0.2">
      <c r="A28">
        <v>0</v>
      </c>
      <c r="B28">
        <f>'[1]Auswertung amino 80 AaeUPO'!B40</f>
        <v>0</v>
      </c>
      <c r="C28">
        <f>'[1]Auswertung amino 80 AaeUPO'!C40</f>
        <v>0</v>
      </c>
      <c r="D28">
        <f>'[1]Auswertung amino 80 AaeUPO'!D40</f>
        <v>0</v>
      </c>
      <c r="E28">
        <f>'[1]Auswertung amino 80 AaeUPO'!E40</f>
        <v>648955</v>
      </c>
      <c r="F28" s="1">
        <f>B28/E28</f>
        <v>0</v>
      </c>
      <c r="G28" s="1">
        <f>(F28-$J$3)/$J$2</f>
        <v>0</v>
      </c>
      <c r="I28">
        <f>I27+5</f>
        <v>35</v>
      </c>
      <c r="J28" s="1">
        <f t="shared" si="7"/>
        <v>1.1299340156675628</v>
      </c>
      <c r="K28" s="1">
        <f t="shared" si="8"/>
        <v>0.97316278923293675</v>
      </c>
      <c r="L28" s="1">
        <f t="shared" si="9"/>
        <v>0.85292536770670124</v>
      </c>
      <c r="M28" s="1">
        <f t="shared" si="10"/>
        <v>0.98534072420240015</v>
      </c>
      <c r="N28" s="1">
        <f t="shared" si="11"/>
        <v>0.11341567891717813</v>
      </c>
    </row>
    <row r="29" spans="1:14" x14ac:dyDescent="0.2">
      <c r="A29">
        <f>A28+5</f>
        <v>5</v>
      </c>
      <c r="B29">
        <f>'[1]Auswertung amino 80 AaeUPO'!B41</f>
        <v>23101</v>
      </c>
      <c r="C29">
        <f>'[1]Auswertung amino 80 AaeUPO'!C41</f>
        <v>0</v>
      </c>
      <c r="D29">
        <f>'[1]Auswertung amino 80 AaeUPO'!D41</f>
        <v>23101</v>
      </c>
      <c r="E29">
        <f>'[1]Auswertung amino 80 AaeUPO'!E41</f>
        <v>452366</v>
      </c>
      <c r="F29" s="1">
        <f t="shared" ref="F29:F36" si="12">B29/E29</f>
        <v>5.1067056321651053E-2</v>
      </c>
      <c r="G29" s="1">
        <f>(F29-$J$3)/$J$2</f>
        <v>0.14316528265111031</v>
      </c>
      <c r="I29">
        <f>I28+5</f>
        <v>40</v>
      </c>
      <c r="J29" s="1">
        <f t="shared" si="7"/>
        <v>1.2746812739104596</v>
      </c>
      <c r="K29" s="1">
        <f t="shared" si="8"/>
        <v>1.1070095560721058</v>
      </c>
      <c r="L29" s="1">
        <f t="shared" si="9"/>
        <v>0.8693504394664896</v>
      </c>
      <c r="M29" s="1">
        <f t="shared" si="10"/>
        <v>1.083680423149685</v>
      </c>
      <c r="N29" s="1">
        <f t="shared" si="11"/>
        <v>0.16629583612735729</v>
      </c>
    </row>
    <row r="30" spans="1:14" x14ac:dyDescent="0.2">
      <c r="A30">
        <f>A29+5</f>
        <v>10</v>
      </c>
      <c r="B30">
        <f>'[1]Auswertung amino 80 AaeUPO'!B42</f>
        <v>71967</v>
      </c>
      <c r="C30">
        <f>'[1]Auswertung amino 80 AaeUPO'!C42</f>
        <v>1268</v>
      </c>
      <c r="D30">
        <f>'[1]Auswertung amino 80 AaeUPO'!D42</f>
        <v>73235</v>
      </c>
      <c r="E30">
        <f>'[1]Auswertung amino 80 AaeUPO'!E42</f>
        <v>575556</v>
      </c>
      <c r="F30" s="1">
        <f t="shared" si="12"/>
        <v>0.12503909263390531</v>
      </c>
      <c r="G30" s="1">
        <f>(F30-$J$3)/$J$2</f>
        <v>0.35054413410122037</v>
      </c>
    </row>
    <row r="31" spans="1:14" x14ac:dyDescent="0.2">
      <c r="A31">
        <f>A30+5</f>
        <v>15</v>
      </c>
      <c r="B31">
        <f>'[1]Auswertung amino 80 AaeUPO'!B43</f>
        <v>111107</v>
      </c>
      <c r="C31">
        <f>'[1]Auswertung amino 80 AaeUPO'!C43</f>
        <v>2404</v>
      </c>
      <c r="D31">
        <f>'[1]Auswertung amino 80 AaeUPO'!D43</f>
        <v>113511</v>
      </c>
      <c r="E31">
        <f>'[1]Auswertung amino 80 AaeUPO'!E43</f>
        <v>534879</v>
      </c>
      <c r="F31" s="1">
        <f t="shared" si="12"/>
        <v>0.20772361599539335</v>
      </c>
      <c r="G31" s="1">
        <f>(F31-$J$3)/$J$2</f>
        <v>0.58234823660048596</v>
      </c>
    </row>
    <row r="32" spans="1:14" x14ac:dyDescent="0.2">
      <c r="A32">
        <f>A31+5</f>
        <v>20</v>
      </c>
      <c r="B32">
        <f>'[1]Auswertung amino 80 AaeUPO'!B44</f>
        <v>181166</v>
      </c>
      <c r="C32">
        <f>'[1]Auswertung amino 80 AaeUPO'!C44</f>
        <v>3624</v>
      </c>
      <c r="D32">
        <f>'[1]Auswertung amino 80 AaeUPO'!D44</f>
        <v>184790</v>
      </c>
      <c r="E32">
        <f>'[1]Auswertung amino 80 AaeUPO'!E44</f>
        <v>637938</v>
      </c>
      <c r="F32" s="1">
        <f t="shared" si="12"/>
        <v>0.2839868451166101</v>
      </c>
      <c r="G32" s="1">
        <f>(F32-$J$3)/$J$2</f>
        <v>0.79615039281359712</v>
      </c>
    </row>
    <row r="33" spans="1:7" x14ac:dyDescent="0.2">
      <c r="A33">
        <f>A32+5</f>
        <v>25</v>
      </c>
      <c r="B33">
        <f>'[1]Auswertung amino 80 AaeUPO'!B45</f>
        <v>177350</v>
      </c>
      <c r="C33">
        <f>'[1]Auswertung amino 80 AaeUPO'!C45</f>
        <v>3102</v>
      </c>
      <c r="D33">
        <f>'[1]Auswertung amino 80 AaeUPO'!D45</f>
        <v>180452</v>
      </c>
      <c r="E33">
        <f>'[1]Auswertung amino 80 AaeUPO'!E45</f>
        <v>489735</v>
      </c>
      <c r="F33" s="1">
        <f t="shared" si="12"/>
        <v>0.36213462382717182</v>
      </c>
      <c r="G33" s="1">
        <f>(F33-$J$3)/$J$2</f>
        <v>1.0152358391566352</v>
      </c>
    </row>
    <row r="34" spans="1:7" x14ac:dyDescent="0.2">
      <c r="A34">
        <f>A33+5</f>
        <v>30</v>
      </c>
      <c r="B34">
        <f>'[1]Auswertung amino 80 AaeUPO'!B46</f>
        <v>214152</v>
      </c>
      <c r="C34">
        <f>'[1]Auswertung amino 80 AaeUPO'!C46</f>
        <v>4327</v>
      </c>
      <c r="D34">
        <f>'[1]Auswertung amino 80 AaeUPO'!D46</f>
        <v>218479</v>
      </c>
      <c r="E34">
        <f>'[1]Auswertung amino 80 AaeUPO'!E46</f>
        <v>507645</v>
      </c>
      <c r="F34" s="1">
        <f t="shared" si="12"/>
        <v>0.42185385456372071</v>
      </c>
      <c r="G34" s="1">
        <f>(F34-$J$3)/$J$2</f>
        <v>1.182657287815309</v>
      </c>
    </row>
    <row r="35" spans="1:7" x14ac:dyDescent="0.2">
      <c r="A35">
        <f>A34+5</f>
        <v>35</v>
      </c>
      <c r="B35">
        <f>'[1]Auswertung amino 80 AaeUPO'!B47</f>
        <v>318375</v>
      </c>
      <c r="C35">
        <f>'[1]Auswertung amino 80 AaeUPO'!C47</f>
        <v>5418</v>
      </c>
      <c r="D35">
        <f>'[1]Auswertung amino 80 AaeUPO'!D47</f>
        <v>323793</v>
      </c>
      <c r="E35">
        <f>'[1]Auswertung amino 80 AaeUPO'!E47</f>
        <v>650857</v>
      </c>
      <c r="F35" s="1">
        <f t="shared" si="12"/>
        <v>0.48916275003572213</v>
      </c>
      <c r="G35" s="1">
        <f>(F35-$J$3)/$J$2</f>
        <v>1.371356181765411</v>
      </c>
    </row>
    <row r="36" spans="1:7" x14ac:dyDescent="0.2">
      <c r="A36">
        <f>A35+5</f>
        <v>40</v>
      </c>
      <c r="B36">
        <f>'[1]Auswertung amino 80 AaeUPO'!B48</f>
        <v>354291</v>
      </c>
      <c r="C36">
        <f>'[1]Auswertung amino 80 AaeUPO'!C48</f>
        <v>7410</v>
      </c>
      <c r="D36">
        <f>'[1]Auswertung amino 80 AaeUPO'!D48</f>
        <v>361701</v>
      </c>
      <c r="E36">
        <f>'[1]Auswertung amino 80 AaeUPO'!E48</f>
        <v>664513</v>
      </c>
      <c r="F36" s="1">
        <f t="shared" si="12"/>
        <v>0.53315886972865845</v>
      </c>
      <c r="G36" s="1">
        <f>(F36-$J$3)/$J$2</f>
        <v>1.4946982610839876</v>
      </c>
    </row>
    <row r="39" spans="1:7" x14ac:dyDescent="0.2">
      <c r="A39" t="s">
        <v>8</v>
      </c>
    </row>
    <row r="40" spans="1:7" x14ac:dyDescent="0.2">
      <c r="A40" t="s">
        <v>14</v>
      </c>
      <c r="B40" t="s">
        <v>0</v>
      </c>
      <c r="C40" t="s">
        <v>1</v>
      </c>
      <c r="D40" t="s">
        <v>2</v>
      </c>
      <c r="E40" t="s">
        <v>3</v>
      </c>
      <c r="F40" t="s">
        <v>4</v>
      </c>
      <c r="G40" t="s">
        <v>7</v>
      </c>
    </row>
    <row r="41" spans="1:7" x14ac:dyDescent="0.2">
      <c r="A41">
        <v>0</v>
      </c>
      <c r="B41">
        <f>'[2]Auswertung amino 80 AaeUPO'!B2</f>
        <v>0</v>
      </c>
      <c r="C41">
        <f>'[2]Auswertung amino 80 AaeUPO'!C2</f>
        <v>0</v>
      </c>
      <c r="D41">
        <f>'[2]Auswertung amino 80 AaeUPO'!D2</f>
        <v>0</v>
      </c>
      <c r="E41">
        <f>'[2]Auswertung amino 80 AaeUPO'!E2</f>
        <v>520143</v>
      </c>
      <c r="F41" s="1">
        <f>B41/E41</f>
        <v>0</v>
      </c>
      <c r="G41" s="1">
        <f>(F41-$J$3)/$J$2</f>
        <v>0</v>
      </c>
    </row>
    <row r="42" spans="1:7" x14ac:dyDescent="0.2">
      <c r="A42">
        <f>A41+5</f>
        <v>5</v>
      </c>
      <c r="B42">
        <f>'[2]Auswertung amino 80 AaeUPO'!B3</f>
        <v>23152</v>
      </c>
      <c r="C42">
        <f>'[2]Auswertung amino 80 AaeUPO'!C3</f>
        <v>0</v>
      </c>
      <c r="D42">
        <f>'[2]Auswertung amino 80 AaeUPO'!D3</f>
        <v>23152</v>
      </c>
      <c r="E42">
        <f>'[2]Auswertung amino 80 AaeUPO'!E3</f>
        <v>657861</v>
      </c>
      <c r="F42" s="1">
        <f t="shared" ref="F42:F49" si="13">B42/E42</f>
        <v>3.5192844689075659E-2</v>
      </c>
      <c r="G42" s="1">
        <f>(F42-$J$3)/$J$2</f>
        <v>9.8662306389334611E-2</v>
      </c>
    </row>
    <row r="43" spans="1:7" x14ac:dyDescent="0.2">
      <c r="A43">
        <f>A42+5</f>
        <v>10</v>
      </c>
      <c r="B43">
        <f>'[2]Auswertung amino 80 AaeUPO'!B4</f>
        <v>34991</v>
      </c>
      <c r="C43">
        <f>'[2]Auswertung amino 80 AaeUPO'!C4</f>
        <v>0</v>
      </c>
      <c r="D43">
        <f>'[2]Auswertung amino 80 AaeUPO'!D4</f>
        <v>34991</v>
      </c>
      <c r="E43">
        <f>'[2]Auswertung amino 80 AaeUPO'!E4</f>
        <v>355897</v>
      </c>
      <c r="F43" s="1">
        <f t="shared" si="13"/>
        <v>9.831777171485008E-2</v>
      </c>
      <c r="G43" s="1">
        <f>(F43-$J$3)/$J$2</f>
        <v>0.27563154391603611</v>
      </c>
    </row>
    <row r="44" spans="1:7" x14ac:dyDescent="0.2">
      <c r="A44">
        <f>A43+5</f>
        <v>15</v>
      </c>
      <c r="B44">
        <f>'[2]Auswertung amino 80 AaeUPO'!B5</f>
        <v>89162</v>
      </c>
      <c r="C44">
        <f>'[2]Auswertung amino 80 AaeUPO'!C5</f>
        <v>1855</v>
      </c>
      <c r="D44">
        <f>'[2]Auswertung amino 80 AaeUPO'!D5</f>
        <v>91017</v>
      </c>
      <c r="E44">
        <f>'[2]Auswertung amino 80 AaeUPO'!E5</f>
        <v>556652</v>
      </c>
      <c r="F44" s="1">
        <f t="shared" si="13"/>
        <v>0.16017547767725618</v>
      </c>
      <c r="G44" s="1">
        <f>(F44-$J$3)/$J$2</f>
        <v>0.44904815721125924</v>
      </c>
    </row>
    <row r="45" spans="1:7" x14ac:dyDescent="0.2">
      <c r="A45">
        <f>A44+5</f>
        <v>20</v>
      </c>
      <c r="B45">
        <f>'[2]Auswertung amino 80 AaeUPO'!B6</f>
        <v>133206</v>
      </c>
      <c r="C45">
        <f>'[2]Auswertung amino 80 AaeUPO'!C6</f>
        <v>2801</v>
      </c>
      <c r="D45">
        <f>'[2]Auswertung amino 80 AaeUPO'!D6</f>
        <v>136007</v>
      </c>
      <c r="E45">
        <f>'[2]Auswertung amino 80 AaeUPO'!E6</f>
        <v>598096</v>
      </c>
      <c r="F45" s="1">
        <f t="shared" si="13"/>
        <v>0.22271675450094969</v>
      </c>
      <c r="G45" s="1">
        <f>(F45-$J$3)/$J$2</f>
        <v>0.62438114522273525</v>
      </c>
    </row>
    <row r="46" spans="1:7" x14ac:dyDescent="0.2">
      <c r="A46">
        <f>A45+5</f>
        <v>25</v>
      </c>
      <c r="B46">
        <f>'[2]Auswertung amino 80 AaeUPO'!B7</f>
        <v>166544</v>
      </c>
      <c r="C46">
        <f>'[2]Auswertung amino 80 AaeUPO'!C7</f>
        <v>3635</v>
      </c>
      <c r="D46">
        <f>'[2]Auswertung amino 80 AaeUPO'!D7</f>
        <v>170179</v>
      </c>
      <c r="E46">
        <f>'[2]Auswertung amino 80 AaeUPO'!E7</f>
        <v>569375</v>
      </c>
      <c r="F46" s="1">
        <f t="shared" si="13"/>
        <v>0.29250318331503844</v>
      </c>
      <c r="G46" s="1">
        <f>(F46-$J$3)/$J$2</f>
        <v>0.82002574520616323</v>
      </c>
    </row>
    <row r="47" spans="1:7" x14ac:dyDescent="0.2">
      <c r="A47">
        <f>A46+5</f>
        <v>30</v>
      </c>
      <c r="B47">
        <f>'[2]Auswertung amino 80 AaeUPO'!B8</f>
        <v>124406</v>
      </c>
      <c r="C47">
        <f>'[2]Auswertung amino 80 AaeUPO'!C8</f>
        <v>2564</v>
      </c>
      <c r="D47">
        <f>'[2]Auswertung amino 80 AaeUPO'!D8</f>
        <v>126970</v>
      </c>
      <c r="E47">
        <f>'[2]Auswertung amino 80 AaeUPO'!E8</f>
        <v>352936</v>
      </c>
      <c r="F47" s="1">
        <f t="shared" si="13"/>
        <v>0.35248883650293539</v>
      </c>
      <c r="G47" s="1">
        <f>(F47-$J$3)/$J$2</f>
        <v>0.98819410289580989</v>
      </c>
    </row>
    <row r="48" spans="1:7" x14ac:dyDescent="0.2">
      <c r="A48">
        <f>A47+5</f>
        <v>35</v>
      </c>
      <c r="B48">
        <f>'[2]Auswertung amino 80 AaeUPO'!B9</f>
        <v>210103</v>
      </c>
      <c r="C48">
        <f>'[2]Auswertung amino 80 AaeUPO'!C9</f>
        <v>4423</v>
      </c>
      <c r="D48">
        <f>'[2]Auswertung amino 80 AaeUPO'!D9</f>
        <v>214526</v>
      </c>
      <c r="E48">
        <f>'[2]Auswertung amino 80 AaeUPO'!E9</f>
        <v>521286</v>
      </c>
      <c r="F48" s="1">
        <f t="shared" si="13"/>
        <v>0.40304746338861969</v>
      </c>
      <c r="G48" s="1">
        <f>(F48-$J$3)/$J$2</f>
        <v>1.1299340156675628</v>
      </c>
    </row>
    <row r="49" spans="1:7" x14ac:dyDescent="0.2">
      <c r="A49">
        <f>A48+5</f>
        <v>40</v>
      </c>
      <c r="B49">
        <f>'[2]Auswertung amino 80 AaeUPO'!B10</f>
        <v>133591</v>
      </c>
      <c r="C49">
        <f>'[2]Auswertung amino 80 AaeUPO'!C10</f>
        <v>2664</v>
      </c>
      <c r="D49">
        <f>'[2]Auswertung amino 80 AaeUPO'!D10</f>
        <v>136255</v>
      </c>
      <c r="E49">
        <f>'[2]Auswertung amino 80 AaeUPO'!E10</f>
        <v>293814</v>
      </c>
      <c r="F49" s="1">
        <f t="shared" si="13"/>
        <v>0.45467881040386093</v>
      </c>
      <c r="G49" s="1">
        <f>(F49-$J$3)/$J$2</f>
        <v>1.2746812739104596</v>
      </c>
    </row>
    <row r="52" spans="1:7" x14ac:dyDescent="0.2">
      <c r="A52" t="s">
        <v>9</v>
      </c>
    </row>
    <row r="53" spans="1:7" x14ac:dyDescent="0.2">
      <c r="A53" t="s">
        <v>14</v>
      </c>
      <c r="B53" t="s">
        <v>0</v>
      </c>
      <c r="C53" t="s">
        <v>1</v>
      </c>
      <c r="D53" t="s">
        <v>2</v>
      </c>
      <c r="E53" t="s">
        <v>3</v>
      </c>
      <c r="F53" t="s">
        <v>4</v>
      </c>
      <c r="G53" t="s">
        <v>7</v>
      </c>
    </row>
    <row r="54" spans="1:7" x14ac:dyDescent="0.2">
      <c r="A54">
        <v>0</v>
      </c>
      <c r="B54">
        <f>'[2]Auswertung amino 80 AaeUPO'!B21</f>
        <v>0</v>
      </c>
      <c r="C54">
        <f>'[2]Auswertung amino 80 AaeUPO'!C21</f>
        <v>0</v>
      </c>
      <c r="D54">
        <f>'[2]Auswertung amino 80 AaeUPO'!D21</f>
        <v>0</v>
      </c>
      <c r="E54">
        <f>'[2]Auswertung amino 80 AaeUPO'!E21</f>
        <v>291097</v>
      </c>
      <c r="F54" s="1">
        <f>B54/E54</f>
        <v>0</v>
      </c>
      <c r="G54">
        <f>(F54-$J$3)/$J$2</f>
        <v>0</v>
      </c>
    </row>
    <row r="55" spans="1:7" x14ac:dyDescent="0.2">
      <c r="A55">
        <f>A54+5</f>
        <v>5</v>
      </c>
      <c r="B55">
        <f>'[2]Auswertung amino 80 AaeUPO'!B22</f>
        <v>9821</v>
      </c>
      <c r="C55">
        <f>'[2]Auswertung amino 80 AaeUPO'!C22</f>
        <v>0</v>
      </c>
      <c r="D55">
        <f>'[2]Auswertung amino 80 AaeUPO'!D22</f>
        <v>9821</v>
      </c>
      <c r="E55">
        <f>'[2]Auswertung amino 80 AaeUPO'!E22</f>
        <v>295091</v>
      </c>
      <c r="F55" s="1">
        <f t="shared" ref="F55:F62" si="14">B55/E55</f>
        <v>3.3281259001460568E-2</v>
      </c>
      <c r="G55">
        <f>(F55-$J$3)/$J$2</f>
        <v>9.3303221198375572E-2</v>
      </c>
    </row>
    <row r="56" spans="1:7" x14ac:dyDescent="0.2">
      <c r="A56">
        <f>A55+5</f>
        <v>10</v>
      </c>
      <c r="B56">
        <f>'[2]Auswertung amino 80 AaeUPO'!B23</f>
        <v>25208</v>
      </c>
      <c r="C56">
        <f>'[2]Auswertung amino 80 AaeUPO'!C23</f>
        <v>0</v>
      </c>
      <c r="D56">
        <f>'[2]Auswertung amino 80 AaeUPO'!D23</f>
        <v>25208</v>
      </c>
      <c r="E56">
        <f>'[2]Auswertung amino 80 AaeUPO'!E23</f>
        <v>291752</v>
      </c>
      <c r="F56" s="1">
        <f t="shared" si="14"/>
        <v>8.6402149771038411E-2</v>
      </c>
      <c r="G56" s="1">
        <f>(F56-$J$3)/$J$2</f>
        <v>0.24222638007019459</v>
      </c>
    </row>
    <row r="57" spans="1:7" x14ac:dyDescent="0.2">
      <c r="A57">
        <f>A56+5</f>
        <v>15</v>
      </c>
      <c r="B57">
        <f>'[2]Auswertung amino 80 AaeUPO'!B24</f>
        <v>41703</v>
      </c>
      <c r="C57">
        <f>'[2]Auswertung amino 80 AaeUPO'!C24</f>
        <v>0</v>
      </c>
      <c r="D57">
        <f>'[2]Auswertung amino 80 AaeUPO'!D24</f>
        <v>41703</v>
      </c>
      <c r="E57">
        <f>'[2]Auswertung amino 80 AaeUPO'!E24</f>
        <v>294520</v>
      </c>
      <c r="F57" s="1">
        <f t="shared" si="14"/>
        <v>0.14159649599348093</v>
      </c>
      <c r="G57" s="1">
        <f>(F57-$J$3)/$J$2</f>
        <v>0.39696242218525629</v>
      </c>
    </row>
    <row r="58" spans="1:7" x14ac:dyDescent="0.2">
      <c r="A58">
        <f>A57+5</f>
        <v>20</v>
      </c>
      <c r="B58">
        <f>'[2]Auswertung amino 80 AaeUPO'!B25</f>
        <v>57670</v>
      </c>
      <c r="C58">
        <f>'[2]Auswertung amino 80 AaeUPO'!C25</f>
        <v>1142</v>
      </c>
      <c r="D58">
        <f>'[2]Auswertung amino 80 AaeUPO'!D25</f>
        <v>58812</v>
      </c>
      <c r="E58">
        <f>'[2]Auswertung amino 80 AaeUPO'!E25</f>
        <v>293629</v>
      </c>
      <c r="F58" s="1">
        <f t="shared" si="14"/>
        <v>0.19640430611417808</v>
      </c>
      <c r="G58" s="1">
        <f>(F58-$J$3)/$J$2</f>
        <v>0.55061481949587354</v>
      </c>
    </row>
    <row r="59" spans="1:7" x14ac:dyDescent="0.2">
      <c r="A59">
        <f>A58+5</f>
        <v>25</v>
      </c>
      <c r="B59">
        <f>'[2]Auswertung amino 80 AaeUPO'!B26</f>
        <v>72312</v>
      </c>
      <c r="C59">
        <f>'[2]Auswertung amino 80 AaeUPO'!C26</f>
        <v>1324</v>
      </c>
      <c r="D59">
        <f>'[2]Auswertung amino 80 AaeUPO'!D26</f>
        <v>73636</v>
      </c>
      <c r="E59">
        <f>'[2]Auswertung amino 80 AaeUPO'!E26</f>
        <v>293165</v>
      </c>
      <c r="F59" s="1">
        <f t="shared" si="14"/>
        <v>0.24665973086828236</v>
      </c>
      <c r="G59" s="1">
        <f>(F59-$J$3)/$J$2</f>
        <v>0.69150471227441079</v>
      </c>
    </row>
    <row r="60" spans="1:7" x14ac:dyDescent="0.2">
      <c r="A60">
        <f>A59+5</f>
        <v>30</v>
      </c>
      <c r="B60">
        <f>'[2]Auswertung amino 80 AaeUPO'!B27</f>
        <v>86885</v>
      </c>
      <c r="C60">
        <f>'[2]Auswertung amino 80 AaeUPO'!C27</f>
        <v>1688</v>
      </c>
      <c r="D60">
        <f>'[2]Auswertung amino 80 AaeUPO'!D27</f>
        <v>88573</v>
      </c>
      <c r="E60">
        <f>'[2]Auswertung amino 80 AaeUPO'!E27</f>
        <v>295809</v>
      </c>
      <c r="F60" s="1">
        <f t="shared" si="14"/>
        <v>0.293719934146696</v>
      </c>
      <c r="G60" s="1">
        <f>(F60-$J$3)/$J$2</f>
        <v>0.82343687733864868</v>
      </c>
    </row>
    <row r="61" spans="1:7" x14ac:dyDescent="0.2">
      <c r="A61">
        <f>A60+5</f>
        <v>35</v>
      </c>
      <c r="B61">
        <f>'[2]Auswertung amino 80 AaeUPO'!B28</f>
        <v>101643</v>
      </c>
      <c r="C61">
        <f>'[2]Auswertung amino 80 AaeUPO'!C28</f>
        <v>2244</v>
      </c>
      <c r="D61">
        <f>'[2]Auswertung amino 80 AaeUPO'!D28</f>
        <v>103887</v>
      </c>
      <c r="E61">
        <f>'[2]Auswertung amino 80 AaeUPO'!E28</f>
        <v>292812</v>
      </c>
      <c r="F61" s="1">
        <f t="shared" si="14"/>
        <v>0.34712716691938855</v>
      </c>
      <c r="G61" s="1">
        <f>(F61-$J$3)/$J$2</f>
        <v>0.97316278923293675</v>
      </c>
    </row>
    <row r="62" spans="1:7" x14ac:dyDescent="0.2">
      <c r="A62">
        <f>A61+5</f>
        <v>40</v>
      </c>
      <c r="B62">
        <f>'[2]Auswertung amino 80 AaeUPO'!B29</f>
        <v>117175</v>
      </c>
      <c r="C62">
        <f>'[2]Auswertung amino 80 AaeUPO'!C29</f>
        <v>2579</v>
      </c>
      <c r="D62">
        <f>'[2]Auswertung amino 80 AaeUPO'!D29</f>
        <v>119754</v>
      </c>
      <c r="E62">
        <f>'[2]Auswertung amino 80 AaeUPO'!E29</f>
        <v>296743</v>
      </c>
      <c r="F62" s="1">
        <f t="shared" si="14"/>
        <v>0.39487030865092015</v>
      </c>
      <c r="G62" s="1">
        <f>(F62-$J$3)/$J$2</f>
        <v>1.1070095560721058</v>
      </c>
    </row>
    <row r="64" spans="1:7" x14ac:dyDescent="0.2">
      <c r="A64" t="s">
        <v>10</v>
      </c>
    </row>
    <row r="65" spans="1:7" x14ac:dyDescent="0.2">
      <c r="A65" t="s">
        <v>14</v>
      </c>
      <c r="B65" t="s">
        <v>0</v>
      </c>
      <c r="C65" t="s">
        <v>1</v>
      </c>
      <c r="D65" t="s">
        <v>2</v>
      </c>
      <c r="E65" t="s">
        <v>3</v>
      </c>
      <c r="F65" t="s">
        <v>4</v>
      </c>
      <c r="G65" t="s">
        <v>7</v>
      </c>
    </row>
    <row r="66" spans="1:7" x14ac:dyDescent="0.2">
      <c r="A66">
        <v>0</v>
      </c>
      <c r="B66">
        <f>'[2]Auswertung amino 80 AaeUPO'!B40</f>
        <v>0</v>
      </c>
      <c r="C66">
        <f>'[2]Auswertung amino 80 AaeUPO'!C40</f>
        <v>0</v>
      </c>
      <c r="D66">
        <f>'[2]Auswertung amino 80 AaeUPO'!D40</f>
        <v>0</v>
      </c>
      <c r="E66">
        <f>'[2]Auswertung amino 80 AaeUPO'!E40</f>
        <v>294372</v>
      </c>
      <c r="F66" s="1">
        <f>B66/E66</f>
        <v>0</v>
      </c>
      <c r="G66" s="1">
        <f>(F66-$J$3)/$J$2</f>
        <v>0</v>
      </c>
    </row>
    <row r="67" spans="1:7" x14ac:dyDescent="0.2">
      <c r="A67">
        <f>A66+5</f>
        <v>5</v>
      </c>
      <c r="B67">
        <f>'[2]Auswertung amino 80 AaeUPO'!B41</f>
        <v>8243</v>
      </c>
      <c r="C67">
        <f>'[2]Auswertung amino 80 AaeUPO'!C41</f>
        <v>0</v>
      </c>
      <c r="D67">
        <f>'[2]Auswertung amino 80 AaeUPO'!D41</f>
        <v>8243</v>
      </c>
      <c r="E67">
        <f>'[2]Auswertung amino 80 AaeUPO'!E41</f>
        <v>295712</v>
      </c>
      <c r="F67" s="1">
        <f t="shared" ref="F67:F74" si="15">B67/E67</f>
        <v>2.7875094686722217E-2</v>
      </c>
      <c r="G67" s="1">
        <f>(F67-$J$3)/$J$2</f>
        <v>7.8147167610659415E-2</v>
      </c>
    </row>
    <row r="68" spans="1:7" x14ac:dyDescent="0.2">
      <c r="A68">
        <f>A67+5</f>
        <v>10</v>
      </c>
      <c r="B68">
        <f>'[2]Auswertung amino 80 AaeUPO'!B42</f>
        <v>21230</v>
      </c>
      <c r="C68">
        <f>'[2]Auswertung amino 80 AaeUPO'!C42</f>
        <v>0</v>
      </c>
      <c r="D68">
        <f>'[2]Auswertung amino 80 AaeUPO'!D42</f>
        <v>21230</v>
      </c>
      <c r="E68">
        <f>'[2]Auswertung amino 80 AaeUPO'!E42</f>
        <v>295452</v>
      </c>
      <c r="F68" s="1">
        <f t="shared" si="15"/>
        <v>7.1856003682493258E-2</v>
      </c>
      <c r="G68" s="1">
        <f>(F68-$J$3)/$J$2</f>
        <v>0.20144660410006518</v>
      </c>
    </row>
    <row r="69" spans="1:7" x14ac:dyDescent="0.2">
      <c r="A69">
        <f>A68+5</f>
        <v>15</v>
      </c>
      <c r="B69">
        <f>'[2]Auswertung amino 80 AaeUPO'!B43</f>
        <v>37776</v>
      </c>
      <c r="C69">
        <f>'[2]Auswertung amino 80 AaeUPO'!C43</f>
        <v>0</v>
      </c>
      <c r="D69">
        <f>'[2]Auswertung amino 80 AaeUPO'!D43</f>
        <v>37776</v>
      </c>
      <c r="E69">
        <f>'[2]Auswertung amino 80 AaeUPO'!E43</f>
        <v>296430</v>
      </c>
      <c r="F69" s="1">
        <f t="shared" si="15"/>
        <v>0.12743649428195528</v>
      </c>
      <c r="G69" s="1">
        <f>(F69-$J$3)/$J$2</f>
        <v>0.35726519282858221</v>
      </c>
    </row>
    <row r="70" spans="1:7" x14ac:dyDescent="0.2">
      <c r="A70">
        <f>A69+5</f>
        <v>20</v>
      </c>
      <c r="B70">
        <f>'[2]Auswertung amino 80 AaeUPO'!B44</f>
        <v>56496</v>
      </c>
      <c r="C70">
        <f>'[2]Auswertung amino 80 AaeUPO'!C44</f>
        <v>1227</v>
      </c>
      <c r="D70">
        <f>'[2]Auswertung amino 80 AaeUPO'!D44</f>
        <v>57723</v>
      </c>
      <c r="E70">
        <f>'[2]Auswertung amino 80 AaeUPO'!E44</f>
        <v>299478</v>
      </c>
      <c r="F70" s="1">
        <f t="shared" si="15"/>
        <v>0.1886482479514355</v>
      </c>
      <c r="G70" s="1">
        <f>(F70-$J$3)/$J$2</f>
        <v>0.52887089417279365</v>
      </c>
    </row>
    <row r="71" spans="1:7" x14ac:dyDescent="0.2">
      <c r="A71">
        <f>A70+5</f>
        <v>25</v>
      </c>
      <c r="B71">
        <f>'[2]Auswertung amino 80 AaeUPO'!B45</f>
        <v>73421</v>
      </c>
      <c r="C71">
        <f>'[2]Auswertung amino 80 AaeUPO'!C45</f>
        <v>1370</v>
      </c>
      <c r="D71">
        <f>'[2]Auswertung amino 80 AaeUPO'!D45</f>
        <v>74791</v>
      </c>
      <c r="E71">
        <f>'[2]Auswertung amino 80 AaeUPO'!E45</f>
        <v>301358</v>
      </c>
      <c r="F71" s="1">
        <f t="shared" si="15"/>
        <v>0.24363381758572861</v>
      </c>
      <c r="G71" s="1">
        <f>(F71-$J$3)/$J$2</f>
        <v>0.68302163606876531</v>
      </c>
    </row>
    <row r="72" spans="1:7" x14ac:dyDescent="0.2">
      <c r="A72">
        <f>A71+5</f>
        <v>30</v>
      </c>
      <c r="B72">
        <f>'[2]Auswertung amino 80 AaeUPO'!B46</f>
        <v>227874</v>
      </c>
      <c r="C72">
        <f>'[2]Auswertung amino 80 AaeUPO'!C46</f>
        <v>4854</v>
      </c>
      <c r="D72">
        <f>'[2]Auswertung amino 80 AaeUPO'!D46</f>
        <v>232728</v>
      </c>
      <c r="E72">
        <f>'[2]Auswertung amino 80 AaeUPO'!E46</f>
        <v>804179</v>
      </c>
      <c r="F72" s="1">
        <f t="shared" si="15"/>
        <v>0.28336228625716414</v>
      </c>
      <c r="G72" s="1">
        <f>(F72-$J$3)/$J$2</f>
        <v>0.79439945684654933</v>
      </c>
    </row>
    <row r="73" spans="1:7" x14ac:dyDescent="0.2">
      <c r="A73">
        <f>A72+5</f>
        <v>35</v>
      </c>
      <c r="B73">
        <f>'[2]Auswertung amino 80 AaeUPO'!B47</f>
        <v>217867</v>
      </c>
      <c r="C73">
        <f>'[2]Auswertung amino 80 AaeUPO'!C47</f>
        <v>4679</v>
      </c>
      <c r="D73">
        <f>'[2]Auswertung amino 80 AaeUPO'!D47</f>
        <v>222546</v>
      </c>
      <c r="E73">
        <f>'[2]Auswertung amino 80 AaeUPO'!E47</f>
        <v>716106</v>
      </c>
      <c r="F73" s="1">
        <f t="shared" si="15"/>
        <v>0.30423847866098036</v>
      </c>
      <c r="G73" s="1">
        <f>(F73-$J$3)/$J$2</f>
        <v>0.85292536770670124</v>
      </c>
    </row>
    <row r="74" spans="1:7" x14ac:dyDescent="0.2">
      <c r="A74">
        <f>A73+5</f>
        <v>40</v>
      </c>
      <c r="B74">
        <f>'[2]Auswertung amino 80 AaeUPO'!B48</f>
        <v>162344</v>
      </c>
      <c r="C74">
        <f>'[2]Auswertung amino 80 AaeUPO'!C48</f>
        <v>3615</v>
      </c>
      <c r="D74">
        <f>'[2]Auswertung amino 80 AaeUPO'!D48</f>
        <v>165959</v>
      </c>
      <c r="E74">
        <f>'[2]Auswertung amino 80 AaeUPO'!E48</f>
        <v>523526</v>
      </c>
      <c r="F74" s="1">
        <f t="shared" si="15"/>
        <v>0.31009730175769684</v>
      </c>
      <c r="G74" s="1">
        <f>(F74-$J$3)/$J$2</f>
        <v>0.8693504394664896</v>
      </c>
    </row>
  </sheetData>
  <mergeCells count="1">
    <mergeCell ref="I1:J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40 min biocat Relizymes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Dirks, Tim</dc:creator>
  <cp:lastModifiedBy>Dirks, Tim</cp:lastModifiedBy>
  <dcterms:created xsi:type="dcterms:W3CDTF">2025-01-09T10:20:00Z</dcterms:created>
  <dcterms:modified xsi:type="dcterms:W3CDTF">2025-01-09T10:54:02Z</dcterms:modified>
</cp:coreProperties>
</file>